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FINANCIJE I RAČUNOVODSTVO\FP Knin\"/>
    </mc:Choice>
  </mc:AlternateContent>
  <xr:revisionPtr revIDLastSave="0" documentId="13_ncr:1_{0A57A3A9-1BB0-4E27-BA83-19510A149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2" r:id="rId1"/>
    <sheet name="Unos rashoda i izdataka" sheetId="17" r:id="rId2"/>
    <sheet name="Unos rashoda P4" sheetId="25" r:id="rId3"/>
    <sheet name="Unos prihoda i primitaka" sheetId="4" r:id="rId4"/>
    <sheet name="A.1 PRIHODI I RASHODI EK" sheetId="35" r:id="rId5"/>
    <sheet name="A.2 PRIHODI I RASHODI IF" sheetId="36" r:id="rId6"/>
    <sheet name="A.3 RASHODI FUNK" sheetId="33" r:id="rId7"/>
    <sheet name="Unos prijenosa" sheetId="34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DIO'!$N$3:$X$137</definedName>
    <definedName name="_xlnm._FilterDatabase" localSheetId="11" hidden="1">'p4'!$A$1:$C$1822</definedName>
    <definedName name="_xlnm._FilterDatabase" localSheetId="3" hidden="1">'Unos prihoda i primitaka'!$A$2:$J$501</definedName>
    <definedName name="_xlnm._FilterDatabase" localSheetId="1" hidden="1">'Unos rashoda i izdataka'!$A$2:$T$500</definedName>
    <definedName name="_xlnm._FilterDatabase" localSheetId="2" hidden="1">'Unos rashoda P4'!$A$2:$AI$1048576</definedName>
    <definedName name="Excel_BuiltIn_Print_Titles_3">'KORISNICI DP'!$A$1:$IK$2</definedName>
    <definedName name="Excel_BuiltIn_Print_Titles_3_1">'KORISNICI DP'!$A$1:$IJ$2</definedName>
    <definedName name="_xlnm.Print_Titles" localSheetId="5">'A.2 PRIHODI I RASHODI IF'!$3:$4</definedName>
    <definedName name="_xlnm.Print_Titles" localSheetId="6">'A.3 RASHODI FUNK'!$4:$4</definedName>
    <definedName name="_xlnm.Print_Titles" localSheetId="13">'KORISNICI DP'!$1:$2</definedName>
    <definedName name="_xlnm.Print_Titles" localSheetId="3">'Unos prihoda i primitaka'!$2:$2</definedName>
    <definedName name="_xlnm.Print_Titles" localSheetId="1">'Unos rashoda i izdataka'!$2:$2</definedName>
    <definedName name="_xlnm.Print_Titles" localSheetId="2">'Unos rashoda P4'!$2:$2</definedName>
    <definedName name="_xlnm.Print_Area" localSheetId="4">'A.1 PRIHODI I RASHODI EK'!$A$1:$AO$39</definedName>
    <definedName name="_xlnm.Print_Area" localSheetId="13">'KORISNICI DP'!$A$1:$G$616</definedName>
    <definedName name="_xlnm.Print_Area" localSheetId="0">'OPĆI DIO'!$A$1:$H$33</definedName>
    <definedName name="_xlnm.Print_Area" localSheetId="3">'Unos prihoda i primitaka'!$A$1:$P$7</definedName>
    <definedName name="_xlnm.Print_Area" localSheetId="1">'Unos rashoda i izdataka'!$A$1:$M$39</definedName>
    <definedName name="_xlnm.Print_Area" localSheetId="2">'Unos rashoda P4'!$A$1:$K$4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7" l="1"/>
  <c r="A36" i="17"/>
  <c r="F17" i="12"/>
  <c r="F19" i="12" s="1"/>
  <c r="F18" i="12"/>
  <c r="G28" i="35"/>
  <c r="G36" i="35" l="1"/>
  <c r="H36" i="17" l="1"/>
  <c r="F36" i="17"/>
  <c r="P36" i="17"/>
  <c r="Q36" i="17"/>
  <c r="T36" i="17"/>
  <c r="D36" i="17"/>
  <c r="G34" i="35"/>
  <c r="G27" i="35"/>
  <c r="G26" i="35" s="1"/>
  <c r="G25" i="35" l="1"/>
  <c r="A33" i="17"/>
  <c r="B33" i="17"/>
  <c r="D33" i="17"/>
  <c r="F33" i="17"/>
  <c r="H33" i="17"/>
  <c r="I33" i="17"/>
  <c r="O33" i="17"/>
  <c r="P33" i="17"/>
  <c r="Q33" i="17"/>
  <c r="R33" i="17"/>
  <c r="T33" i="17"/>
  <c r="AA33" i="17"/>
  <c r="AB33" i="17"/>
  <c r="A34" i="17"/>
  <c r="B34" i="17"/>
  <c r="D34" i="17"/>
  <c r="F34" i="17"/>
  <c r="H34" i="17"/>
  <c r="I34" i="17"/>
  <c r="O34" i="17"/>
  <c r="P34" i="17"/>
  <c r="Q34" i="17"/>
  <c r="R34" i="17"/>
  <c r="T34" i="17"/>
  <c r="AA34" i="17"/>
  <c r="AB34" i="17"/>
  <c r="A35" i="17"/>
  <c r="B35" i="17"/>
  <c r="D35" i="17"/>
  <c r="F35" i="17"/>
  <c r="H35" i="17"/>
  <c r="I35" i="17"/>
  <c r="O35" i="17"/>
  <c r="P35" i="17"/>
  <c r="Q35" i="17"/>
  <c r="R35" i="17"/>
  <c r="T35" i="17"/>
  <c r="AA35" i="17"/>
  <c r="AB35" i="17"/>
  <c r="A37" i="17"/>
  <c r="B37" i="17"/>
  <c r="D37" i="17"/>
  <c r="F37" i="17"/>
  <c r="H37" i="17"/>
  <c r="I37" i="17"/>
  <c r="O37" i="17"/>
  <c r="P37" i="17"/>
  <c r="Q37" i="17"/>
  <c r="R37" i="17"/>
  <c r="T37" i="17"/>
  <c r="AA37" i="17"/>
  <c r="AB37" i="17"/>
  <c r="A38" i="17"/>
  <c r="B38" i="17"/>
  <c r="D38" i="17"/>
  <c r="F38" i="17"/>
  <c r="H38" i="17"/>
  <c r="I38" i="17"/>
  <c r="O38" i="17"/>
  <c r="P38" i="17"/>
  <c r="Q38" i="17"/>
  <c r="R38" i="17"/>
  <c r="T38" i="17"/>
  <c r="AA38" i="17"/>
  <c r="AB38" i="17"/>
  <c r="F40" i="17"/>
  <c r="G21" i="34"/>
  <c r="G13" i="34"/>
  <c r="S34" i="17" l="1"/>
  <c r="S33" i="17"/>
  <c r="S38" i="17"/>
  <c r="S37" i="17"/>
  <c r="S35" i="17"/>
  <c r="V4" i="25"/>
  <c r="AH9" i="25"/>
  <c r="AH10" i="25"/>
  <c r="AI10" i="25" s="1"/>
  <c r="AH11" i="25"/>
  <c r="AI11" i="25" s="1"/>
  <c r="AH12" i="25"/>
  <c r="AI12" i="25" s="1"/>
  <c r="AH13" i="25"/>
  <c r="AI13" i="25" s="1"/>
  <c r="AH14" i="25"/>
  <c r="AI14" i="25" s="1"/>
  <c r="AH15" i="25"/>
  <c r="AH16" i="25"/>
  <c r="AI16" i="25" s="1"/>
  <c r="AH17" i="25"/>
  <c r="AI17" i="25" s="1"/>
  <c r="AH18" i="25"/>
  <c r="AI18" i="25" s="1"/>
  <c r="AH19" i="25"/>
  <c r="AI19" i="25" s="1"/>
  <c r="AH20" i="25"/>
  <c r="AI20" i="25" s="1"/>
  <c r="AH21" i="25"/>
  <c r="AH22" i="25"/>
  <c r="AH23" i="25"/>
  <c r="AI23" i="25" s="1"/>
  <c r="AH24" i="25"/>
  <c r="AI24" i="25" s="1"/>
  <c r="AH25" i="25"/>
  <c r="AI25" i="25" s="1"/>
  <c r="AH26" i="25"/>
  <c r="AI26" i="25" s="1"/>
  <c r="AH27" i="25"/>
  <c r="AH28" i="25"/>
  <c r="AH29" i="25"/>
  <c r="AH30" i="25"/>
  <c r="AI30" i="25" s="1"/>
  <c r="AH31" i="25"/>
  <c r="AI31" i="25" s="1"/>
  <c r="AH32" i="25"/>
  <c r="AI32" i="25" s="1"/>
  <c r="AH33" i="25"/>
  <c r="AH34" i="25"/>
  <c r="AI34" i="25" s="1"/>
  <c r="AH35" i="25"/>
  <c r="AI35" i="25" s="1"/>
  <c r="AH36" i="25"/>
  <c r="AI36" i="25" s="1"/>
  <c r="AH37" i="25"/>
  <c r="AI37" i="25" s="1"/>
  <c r="AH38" i="25"/>
  <c r="AI38" i="25" s="1"/>
  <c r="AH39" i="25"/>
  <c r="AH40" i="25"/>
  <c r="AH41" i="25"/>
  <c r="AH42" i="25"/>
  <c r="AI42" i="25" s="1"/>
  <c r="AH43" i="25"/>
  <c r="AI43" i="25" s="1"/>
  <c r="AH44" i="25"/>
  <c r="AI44" i="25" s="1"/>
  <c r="AH45" i="25"/>
  <c r="AH46" i="25"/>
  <c r="AH47" i="25"/>
  <c r="AI47" i="25" s="1"/>
  <c r="AH48" i="25"/>
  <c r="AI48" i="25" s="1"/>
  <c r="AH49" i="25"/>
  <c r="AI49" i="25" s="1"/>
  <c r="AH50" i="25"/>
  <c r="AI50" i="25" s="1"/>
  <c r="AH51" i="25"/>
  <c r="AH52" i="25"/>
  <c r="AH53" i="25"/>
  <c r="AH54" i="25"/>
  <c r="AI54" i="25" s="1"/>
  <c r="AH55" i="25"/>
  <c r="AI55" i="25" s="1"/>
  <c r="AH56" i="25"/>
  <c r="AI56" i="25" s="1"/>
  <c r="AH57" i="25"/>
  <c r="AH58" i="25"/>
  <c r="AI58" i="25" s="1"/>
  <c r="AH59" i="25"/>
  <c r="AI59" i="25" s="1"/>
  <c r="AH60" i="25"/>
  <c r="AI60" i="25" s="1"/>
  <c r="AH61" i="25"/>
  <c r="AI61" i="25" s="1"/>
  <c r="AH62" i="25"/>
  <c r="AI62" i="25" s="1"/>
  <c r="AH63" i="25"/>
  <c r="AH64" i="25"/>
  <c r="AH65" i="25"/>
  <c r="AI65" i="25" s="1"/>
  <c r="AH66" i="25"/>
  <c r="AI66" i="25" s="1"/>
  <c r="AH67" i="25"/>
  <c r="AI67" i="25" s="1"/>
  <c r="AH68" i="25"/>
  <c r="AI68" i="25" s="1"/>
  <c r="AH69" i="25"/>
  <c r="AH70" i="25"/>
  <c r="AI70" i="25" s="1"/>
  <c r="AH71" i="25"/>
  <c r="AI71" i="25" s="1"/>
  <c r="AH72" i="25"/>
  <c r="AI72" i="25" s="1"/>
  <c r="AH73" i="25"/>
  <c r="AI73" i="25" s="1"/>
  <c r="AH74" i="25"/>
  <c r="AI74" i="25" s="1"/>
  <c r="AH75" i="25"/>
  <c r="AH76" i="25"/>
  <c r="AH77" i="25"/>
  <c r="AI77" i="25" s="1"/>
  <c r="AH78" i="25"/>
  <c r="AI78" i="25" s="1"/>
  <c r="AH79" i="25"/>
  <c r="AI79" i="25" s="1"/>
  <c r="AH80" i="25"/>
  <c r="AI80" i="25" s="1"/>
  <c r="AH81" i="25"/>
  <c r="AH82" i="25"/>
  <c r="AH83" i="25"/>
  <c r="AH84" i="25"/>
  <c r="AH85" i="25"/>
  <c r="AH86" i="25"/>
  <c r="AI86" i="25" s="1"/>
  <c r="AH87" i="25"/>
  <c r="AH88" i="25"/>
  <c r="AH89" i="25"/>
  <c r="AI89" i="25" s="1"/>
  <c r="AH90" i="25"/>
  <c r="AI90" i="25" s="1"/>
  <c r="AH91" i="25"/>
  <c r="AI91" i="25" s="1"/>
  <c r="AH92" i="25"/>
  <c r="AI92" i="25" s="1"/>
  <c r="AH93" i="25"/>
  <c r="AH94" i="25"/>
  <c r="AI94" i="25" s="1"/>
  <c r="AH95" i="25"/>
  <c r="AI95" i="25" s="1"/>
  <c r="AH96" i="25"/>
  <c r="AI96" i="25" s="1"/>
  <c r="AH97" i="25"/>
  <c r="AI97" i="25" s="1"/>
  <c r="AH98" i="25"/>
  <c r="AI98" i="25" s="1"/>
  <c r="AH99" i="25"/>
  <c r="AH100" i="25"/>
  <c r="AH101" i="25"/>
  <c r="AH102" i="25"/>
  <c r="AI102" i="25" s="1"/>
  <c r="AH103" i="25"/>
  <c r="AI103" i="25" s="1"/>
  <c r="AH104" i="25"/>
  <c r="AI104" i="25" s="1"/>
  <c r="AH105" i="25"/>
  <c r="AH106" i="25"/>
  <c r="AH107" i="25"/>
  <c r="AH108" i="25"/>
  <c r="AI108" i="25" s="1"/>
  <c r="AH109" i="25"/>
  <c r="AI109" i="25" s="1"/>
  <c r="AH110" i="25"/>
  <c r="AI110" i="25" s="1"/>
  <c r="AH111" i="25"/>
  <c r="AH112" i="25"/>
  <c r="AH113" i="25"/>
  <c r="AH114" i="25"/>
  <c r="AI114" i="25" s="1"/>
  <c r="AH115" i="25"/>
  <c r="AI115" i="25" s="1"/>
  <c r="AH116" i="25"/>
  <c r="AI116" i="25" s="1"/>
  <c r="AH117" i="25"/>
  <c r="AH118" i="25"/>
  <c r="AI118" i="25" s="1"/>
  <c r="AH119" i="25"/>
  <c r="AI119" i="25" s="1"/>
  <c r="AH120" i="25"/>
  <c r="AI120" i="25" s="1"/>
  <c r="AH121" i="25"/>
  <c r="AI121" i="25" s="1"/>
  <c r="AH122" i="25"/>
  <c r="AI122" i="25" s="1"/>
  <c r="AH123" i="25"/>
  <c r="AH124" i="25"/>
  <c r="AH125" i="25"/>
  <c r="AI125" i="25" s="1"/>
  <c r="AH126" i="25"/>
  <c r="AI126" i="25" s="1"/>
  <c r="AH127" i="25"/>
  <c r="AI127" i="25" s="1"/>
  <c r="AH128" i="25"/>
  <c r="AI128" i="25" s="1"/>
  <c r="AH129" i="25"/>
  <c r="AH130" i="25"/>
  <c r="AH131" i="25"/>
  <c r="AI131" i="25" s="1"/>
  <c r="AH132" i="25"/>
  <c r="AH133" i="25"/>
  <c r="AI133" i="25" s="1"/>
  <c r="AH134" i="25"/>
  <c r="AI134" i="25" s="1"/>
  <c r="AH135" i="25"/>
  <c r="AH136" i="25"/>
  <c r="AH137" i="25"/>
  <c r="AH138" i="25"/>
  <c r="AI138" i="25" s="1"/>
  <c r="AH139" i="25"/>
  <c r="AI139" i="25" s="1"/>
  <c r="AH140" i="25"/>
  <c r="AI140" i="25" s="1"/>
  <c r="AH141" i="25"/>
  <c r="AH142" i="25"/>
  <c r="AH143" i="25"/>
  <c r="AI143" i="25" s="1"/>
  <c r="AH144" i="25"/>
  <c r="AI144" i="25" s="1"/>
  <c r="AH145" i="25"/>
  <c r="AI145" i="25" s="1"/>
  <c r="AH146" i="25"/>
  <c r="AI146" i="25" s="1"/>
  <c r="AH147" i="25"/>
  <c r="AH148" i="25"/>
  <c r="AH149" i="25"/>
  <c r="AH150" i="25"/>
  <c r="AI150" i="25" s="1"/>
  <c r="AH151" i="25"/>
  <c r="AI151" i="25" s="1"/>
  <c r="AH152" i="25"/>
  <c r="AI152" i="25" s="1"/>
  <c r="AH153" i="25"/>
  <c r="AH154" i="25"/>
  <c r="AH155" i="25"/>
  <c r="AH156" i="25"/>
  <c r="AH157" i="25"/>
  <c r="AH158" i="25"/>
  <c r="AI158" i="25" s="1"/>
  <c r="AH159" i="25"/>
  <c r="AH160" i="25"/>
  <c r="AH161" i="25"/>
  <c r="AH162" i="25"/>
  <c r="AI162" i="25" s="1"/>
  <c r="AH163" i="25"/>
  <c r="AI163" i="25" s="1"/>
  <c r="AH164" i="25"/>
  <c r="AI164" i="25" s="1"/>
  <c r="AH165" i="25"/>
  <c r="AH166" i="25"/>
  <c r="AH167" i="25"/>
  <c r="AI167" i="25" s="1"/>
  <c r="AH168" i="25"/>
  <c r="AI168" i="25" s="1"/>
  <c r="AH169" i="25"/>
  <c r="AI169" i="25" s="1"/>
  <c r="AH170" i="25"/>
  <c r="AI170" i="25" s="1"/>
  <c r="AH171" i="25"/>
  <c r="AH172" i="25"/>
  <c r="AH173" i="25"/>
  <c r="AH174" i="25"/>
  <c r="AI174" i="25" s="1"/>
  <c r="AH175" i="25"/>
  <c r="AH176" i="25"/>
  <c r="AI176" i="25" s="1"/>
  <c r="AH177" i="25"/>
  <c r="AH178" i="25"/>
  <c r="AI178" i="25" s="1"/>
  <c r="AH179" i="25"/>
  <c r="AI179" i="25" s="1"/>
  <c r="AH180" i="25"/>
  <c r="AH181" i="25"/>
  <c r="AI181" i="25" s="1"/>
  <c r="AH182" i="25"/>
  <c r="AI182" i="25" s="1"/>
  <c r="AH183" i="25"/>
  <c r="AH184" i="25"/>
  <c r="AH185" i="25"/>
  <c r="AH186" i="25"/>
  <c r="AI186" i="25" s="1"/>
  <c r="AH187" i="25"/>
  <c r="AI187" i="25" s="1"/>
  <c r="AH188" i="25"/>
  <c r="AI188" i="25" s="1"/>
  <c r="AH189" i="25"/>
  <c r="AH190" i="25"/>
  <c r="AH191" i="25"/>
  <c r="AI191" i="25" s="1"/>
  <c r="AH192" i="25"/>
  <c r="AI192" i="25" s="1"/>
  <c r="AH193" i="25"/>
  <c r="AI193" i="25" s="1"/>
  <c r="AH194" i="25"/>
  <c r="AI194" i="25" s="1"/>
  <c r="AH195" i="25"/>
  <c r="AH196" i="25"/>
  <c r="AH197" i="25"/>
  <c r="AH198" i="25"/>
  <c r="AI198" i="25" s="1"/>
  <c r="AH199" i="25"/>
  <c r="AH200" i="25"/>
  <c r="AI200" i="25" s="1"/>
  <c r="AH201" i="25"/>
  <c r="AH202" i="25"/>
  <c r="AI202" i="25" s="1"/>
  <c r="AH203" i="25"/>
  <c r="AI203" i="25" s="1"/>
  <c r="AH204" i="25"/>
  <c r="AH205" i="25"/>
  <c r="AI205" i="25" s="1"/>
  <c r="AH206" i="25"/>
  <c r="AI206" i="25" s="1"/>
  <c r="AH207" i="25"/>
  <c r="AH208" i="25"/>
  <c r="AH209" i="25"/>
  <c r="AI209" i="25" s="1"/>
  <c r="AH210" i="25"/>
  <c r="AI210" i="25" s="1"/>
  <c r="AH211" i="25"/>
  <c r="AI211" i="25" s="1"/>
  <c r="AH212" i="25"/>
  <c r="AI212" i="25" s="1"/>
  <c r="AH213" i="25"/>
  <c r="AH214" i="25"/>
  <c r="AI214" i="25" s="1"/>
  <c r="AH215" i="25"/>
  <c r="AI215" i="25" s="1"/>
  <c r="AH216" i="25"/>
  <c r="AI216" i="25" s="1"/>
  <c r="AH217" i="25"/>
  <c r="AI217" i="25" s="1"/>
  <c r="AH218" i="25"/>
  <c r="AI218" i="25" s="1"/>
  <c r="AH219" i="25"/>
  <c r="AH220" i="25"/>
  <c r="AH221" i="25"/>
  <c r="AH222" i="25"/>
  <c r="AI222" i="25" s="1"/>
  <c r="AH223" i="25"/>
  <c r="AH224" i="25"/>
  <c r="AI224" i="25" s="1"/>
  <c r="AH225" i="25"/>
  <c r="AH226" i="25"/>
  <c r="AH227" i="25"/>
  <c r="AI227" i="25" s="1"/>
  <c r="AH228" i="25"/>
  <c r="AI228" i="25" s="1"/>
  <c r="AH229" i="25"/>
  <c r="AI229" i="25" s="1"/>
  <c r="AH230" i="25"/>
  <c r="AI230" i="25" s="1"/>
  <c r="AH231" i="25"/>
  <c r="AH232" i="25"/>
  <c r="AH233" i="25"/>
  <c r="AH234" i="25"/>
  <c r="AI234" i="25" s="1"/>
  <c r="AH235" i="25"/>
  <c r="AI235" i="25" s="1"/>
  <c r="AH236" i="25"/>
  <c r="AI236" i="25" s="1"/>
  <c r="AH237" i="25"/>
  <c r="AH238" i="25"/>
  <c r="AH239" i="25"/>
  <c r="AI239" i="25" s="1"/>
  <c r="AH240" i="25"/>
  <c r="AI240" i="25" s="1"/>
  <c r="AH241" i="25"/>
  <c r="AI241" i="25" s="1"/>
  <c r="AH242" i="25"/>
  <c r="AI242" i="25" s="1"/>
  <c r="AH243" i="25"/>
  <c r="AH244" i="25"/>
  <c r="AH245" i="25"/>
  <c r="AI245" i="25" s="1"/>
  <c r="AH246" i="25"/>
  <c r="AI246" i="25" s="1"/>
  <c r="AH247" i="25"/>
  <c r="AH248" i="25"/>
  <c r="AI248" i="25" s="1"/>
  <c r="AH249" i="25"/>
  <c r="AH250" i="25"/>
  <c r="AH251" i="25"/>
  <c r="AI251" i="25" s="1"/>
  <c r="AH252" i="25"/>
  <c r="AI252" i="25" s="1"/>
  <c r="AH253" i="25"/>
  <c r="AI253" i="25" s="1"/>
  <c r="AH254" i="25"/>
  <c r="AI254" i="25" s="1"/>
  <c r="AH255" i="25"/>
  <c r="AH256" i="25"/>
  <c r="AH257" i="25"/>
  <c r="AH258" i="25"/>
  <c r="AI258" i="25" s="1"/>
  <c r="AH259" i="25"/>
  <c r="AI259" i="25" s="1"/>
  <c r="AH260" i="25"/>
  <c r="AI260" i="25" s="1"/>
  <c r="AH261" i="25"/>
  <c r="AH262" i="25"/>
  <c r="AI262" i="25" s="1"/>
  <c r="AH263" i="25"/>
  <c r="AI263" i="25" s="1"/>
  <c r="AH264" i="25"/>
  <c r="AI264" i="25" s="1"/>
  <c r="AH265" i="25"/>
  <c r="AI265" i="25" s="1"/>
  <c r="AH266" i="25"/>
  <c r="AI266" i="25" s="1"/>
  <c r="AH267" i="25"/>
  <c r="AH268" i="25"/>
  <c r="AH269" i="25"/>
  <c r="AH270" i="25"/>
  <c r="AI270" i="25" s="1"/>
  <c r="AH271" i="25"/>
  <c r="AI271" i="25" s="1"/>
  <c r="AH272" i="25"/>
  <c r="AI272" i="25" s="1"/>
  <c r="AH273" i="25"/>
  <c r="AH274" i="25"/>
  <c r="AH275" i="25"/>
  <c r="AI275" i="25" s="1"/>
  <c r="AH276" i="25"/>
  <c r="AI276" i="25" s="1"/>
  <c r="AH277" i="25"/>
  <c r="AI277" i="25" s="1"/>
  <c r="AH278" i="25"/>
  <c r="AI278" i="25" s="1"/>
  <c r="AH279" i="25"/>
  <c r="AH280" i="25"/>
  <c r="AH281" i="25"/>
  <c r="AH282" i="25"/>
  <c r="AI282" i="25" s="1"/>
  <c r="AH283" i="25"/>
  <c r="AH284" i="25"/>
  <c r="AI284" i="25" s="1"/>
  <c r="AH285" i="25"/>
  <c r="AH286" i="25"/>
  <c r="AH287" i="25"/>
  <c r="AI287" i="25" s="1"/>
  <c r="AH288" i="25"/>
  <c r="AI288" i="25" s="1"/>
  <c r="AH289" i="25"/>
  <c r="AI289" i="25" s="1"/>
  <c r="AH290" i="25"/>
  <c r="AI290" i="25" s="1"/>
  <c r="AH291" i="25"/>
  <c r="AH292" i="25"/>
  <c r="AH293" i="25"/>
  <c r="AH294" i="25"/>
  <c r="AI294" i="25" s="1"/>
  <c r="AH295" i="25"/>
  <c r="AI295" i="25" s="1"/>
  <c r="AH296" i="25"/>
  <c r="AI296" i="25" s="1"/>
  <c r="AH297" i="25"/>
  <c r="AH298" i="25"/>
  <c r="AI298" i="25" s="1"/>
  <c r="AH299" i="25"/>
  <c r="AI299" i="25" s="1"/>
  <c r="AH300" i="25"/>
  <c r="AI300" i="25" s="1"/>
  <c r="AH301" i="25"/>
  <c r="AI301" i="25" s="1"/>
  <c r="AH302" i="25"/>
  <c r="AI302" i="25" s="1"/>
  <c r="AH303" i="25"/>
  <c r="AH304" i="25"/>
  <c r="AH305" i="25"/>
  <c r="AH306" i="25"/>
  <c r="AI306" i="25" s="1"/>
  <c r="AH307" i="25"/>
  <c r="AI307" i="25" s="1"/>
  <c r="AH308" i="25"/>
  <c r="AI308" i="25" s="1"/>
  <c r="AH309" i="25"/>
  <c r="AH310" i="25"/>
  <c r="AH311" i="25"/>
  <c r="AH312" i="25"/>
  <c r="AH313" i="25"/>
  <c r="AI313" i="25" s="1"/>
  <c r="AH314" i="25"/>
  <c r="AI314" i="25" s="1"/>
  <c r="AH315" i="25"/>
  <c r="AH316" i="25"/>
  <c r="AH317" i="25"/>
  <c r="AH318" i="25"/>
  <c r="AI318" i="25" s="1"/>
  <c r="AH319" i="25"/>
  <c r="AI319" i="25" s="1"/>
  <c r="AH320" i="25"/>
  <c r="AI320" i="25" s="1"/>
  <c r="AH321" i="25"/>
  <c r="AH322" i="25"/>
  <c r="AH323" i="25"/>
  <c r="AI323" i="25" s="1"/>
  <c r="AH324" i="25"/>
  <c r="AI324" i="25" s="1"/>
  <c r="AH325" i="25"/>
  <c r="AI325" i="25" s="1"/>
  <c r="AH326" i="25"/>
  <c r="AI326" i="25" s="1"/>
  <c r="AH327" i="25"/>
  <c r="AH328" i="25"/>
  <c r="AH329" i="25"/>
  <c r="AH330" i="25"/>
  <c r="AI330" i="25" s="1"/>
  <c r="AH331" i="25"/>
  <c r="AI331" i="25" s="1"/>
  <c r="AH332" i="25"/>
  <c r="AI332" i="25" s="1"/>
  <c r="AH333" i="25"/>
  <c r="AH334" i="25"/>
  <c r="AI334" i="25" s="1"/>
  <c r="AH335" i="25"/>
  <c r="AH336" i="25"/>
  <c r="AI336" i="25" s="1"/>
  <c r="AH337" i="25"/>
  <c r="AI337" i="25" s="1"/>
  <c r="AH338" i="25"/>
  <c r="AI338" i="25" s="1"/>
  <c r="AH339" i="25"/>
  <c r="AH340" i="25"/>
  <c r="AH341" i="25"/>
  <c r="AH342" i="25"/>
  <c r="AI342" i="25" s="1"/>
  <c r="AH343" i="25"/>
  <c r="AI343" i="25" s="1"/>
  <c r="AH344" i="25"/>
  <c r="AI344" i="25" s="1"/>
  <c r="AH345" i="25"/>
  <c r="AH346" i="25"/>
  <c r="AH347" i="25"/>
  <c r="AI347" i="25" s="1"/>
  <c r="AH348" i="25"/>
  <c r="AI348" i="25" s="1"/>
  <c r="AH349" i="25"/>
  <c r="AI349" i="25" s="1"/>
  <c r="AH350" i="25"/>
  <c r="AI350" i="25" s="1"/>
  <c r="AH351" i="25"/>
  <c r="AH352" i="25"/>
  <c r="AH353" i="25"/>
  <c r="AH354" i="25"/>
  <c r="AI354" i="25" s="1"/>
  <c r="AH355" i="25"/>
  <c r="AI355" i="25" s="1"/>
  <c r="AH356" i="25"/>
  <c r="AI356" i="25" s="1"/>
  <c r="AH357" i="25"/>
  <c r="AH358" i="25"/>
  <c r="AI358" i="25" s="1"/>
  <c r="AH359" i="25"/>
  <c r="AI359" i="25" s="1"/>
  <c r="AH360" i="25"/>
  <c r="AI360" i="25" s="1"/>
  <c r="AH361" i="25"/>
  <c r="AI361" i="25" s="1"/>
  <c r="AH362" i="25"/>
  <c r="AI362" i="25" s="1"/>
  <c r="AH363" i="25"/>
  <c r="AH364" i="25"/>
  <c r="AH365" i="25"/>
  <c r="AI365" i="25" s="1"/>
  <c r="AH366" i="25"/>
  <c r="AI366" i="25" s="1"/>
  <c r="AH367" i="25"/>
  <c r="AI367" i="25" s="1"/>
  <c r="AH368" i="25"/>
  <c r="AI368" i="25" s="1"/>
  <c r="AH369" i="25"/>
  <c r="AH370" i="25"/>
  <c r="AI370" i="25" s="1"/>
  <c r="AH371" i="25"/>
  <c r="AI371" i="25" s="1"/>
  <c r="AH372" i="25"/>
  <c r="AI372" i="25" s="1"/>
  <c r="AH373" i="25"/>
  <c r="AI373" i="25" s="1"/>
  <c r="AH374" i="25"/>
  <c r="AI374" i="25" s="1"/>
  <c r="AH375" i="25"/>
  <c r="AH376" i="25"/>
  <c r="AH377" i="25"/>
  <c r="AH378" i="25"/>
  <c r="AI378" i="25" s="1"/>
  <c r="AH379" i="25"/>
  <c r="AH380" i="25"/>
  <c r="AI380" i="25" s="1"/>
  <c r="AH381" i="25"/>
  <c r="AH382" i="25"/>
  <c r="AH383" i="25"/>
  <c r="AI383" i="25" s="1"/>
  <c r="AH384" i="25"/>
  <c r="AI384" i="25" s="1"/>
  <c r="AH385" i="25"/>
  <c r="AI385" i="25" s="1"/>
  <c r="AH386" i="25"/>
  <c r="AI386" i="25" s="1"/>
  <c r="AH387" i="25"/>
  <c r="AH388" i="25"/>
  <c r="AH389" i="25"/>
  <c r="AH390" i="25"/>
  <c r="AI390" i="25" s="1"/>
  <c r="AH391" i="25"/>
  <c r="AI391" i="25" s="1"/>
  <c r="AH392" i="25"/>
  <c r="AI392" i="25" s="1"/>
  <c r="AH393" i="25"/>
  <c r="AH394" i="25"/>
  <c r="AH395" i="25"/>
  <c r="AI395" i="25" s="1"/>
  <c r="AH396" i="25"/>
  <c r="AI396" i="25" s="1"/>
  <c r="AH397" i="25"/>
  <c r="AI397" i="25" s="1"/>
  <c r="AH398" i="25"/>
  <c r="AI398" i="25" s="1"/>
  <c r="AH399" i="25"/>
  <c r="AH400" i="25"/>
  <c r="AH401" i="25"/>
  <c r="AH402" i="25"/>
  <c r="AI402" i="25" s="1"/>
  <c r="AH403" i="25"/>
  <c r="AI403" i="25" s="1"/>
  <c r="AH404" i="25"/>
  <c r="AI404" i="25" s="1"/>
  <c r="AH405" i="25"/>
  <c r="AH406" i="25"/>
  <c r="AH407" i="25"/>
  <c r="AI407" i="25" s="1"/>
  <c r="AH408" i="25"/>
  <c r="AH409" i="25"/>
  <c r="AI409" i="25" s="1"/>
  <c r="AH410" i="25"/>
  <c r="AI410" i="25" s="1"/>
  <c r="AH411" i="25"/>
  <c r="AH412" i="25"/>
  <c r="AH413" i="25"/>
  <c r="AH414" i="25"/>
  <c r="AI414" i="25" s="1"/>
  <c r="AH415" i="25"/>
  <c r="AI415" i="25" s="1"/>
  <c r="AH416" i="25"/>
  <c r="AI416" i="25" s="1"/>
  <c r="AH417" i="25"/>
  <c r="AH418" i="25"/>
  <c r="AH419" i="25"/>
  <c r="AI419" i="25" s="1"/>
  <c r="AH420" i="25"/>
  <c r="AI420" i="25" s="1"/>
  <c r="AH421" i="25"/>
  <c r="AI421" i="25" s="1"/>
  <c r="AH422" i="25"/>
  <c r="AI422" i="25" s="1"/>
  <c r="AH423" i="25"/>
  <c r="AH424" i="25"/>
  <c r="AH425" i="25"/>
  <c r="AH426" i="25"/>
  <c r="AI426" i="25" s="1"/>
  <c r="AH427" i="25"/>
  <c r="AI427" i="25" s="1"/>
  <c r="AH428" i="25"/>
  <c r="AI428" i="25" s="1"/>
  <c r="AH429" i="25"/>
  <c r="AH430" i="25"/>
  <c r="AH431" i="25"/>
  <c r="AH432" i="25"/>
  <c r="AH433" i="25"/>
  <c r="AH434" i="25"/>
  <c r="AI434" i="25" s="1"/>
  <c r="AH435" i="25"/>
  <c r="AH436" i="25"/>
  <c r="AH437" i="25"/>
  <c r="AH438" i="25"/>
  <c r="AI438" i="25" s="1"/>
  <c r="AH439" i="25"/>
  <c r="AI439" i="25" s="1"/>
  <c r="AH440" i="25"/>
  <c r="AI440" i="25" s="1"/>
  <c r="AH441" i="25"/>
  <c r="AH442" i="25"/>
  <c r="AH443" i="25"/>
  <c r="AI443" i="25" s="1"/>
  <c r="AH444" i="25"/>
  <c r="AI444" i="25" s="1"/>
  <c r="AH445" i="25"/>
  <c r="AI445" i="25" s="1"/>
  <c r="AH446" i="25"/>
  <c r="AI446" i="25" s="1"/>
  <c r="AH447" i="25"/>
  <c r="AH448" i="25"/>
  <c r="AH449" i="25"/>
  <c r="AH450" i="25"/>
  <c r="AI450" i="25" s="1"/>
  <c r="AH451" i="25"/>
  <c r="AI451" i="25" s="1"/>
  <c r="AH452" i="25"/>
  <c r="AI452" i="25" s="1"/>
  <c r="AH453" i="25"/>
  <c r="AH454" i="25"/>
  <c r="AI454" i="25" s="1"/>
  <c r="AH455" i="25"/>
  <c r="AI455" i="25" s="1"/>
  <c r="AH456" i="25"/>
  <c r="AI456" i="25" s="1"/>
  <c r="AH457" i="25"/>
  <c r="AH458" i="25"/>
  <c r="AI458" i="25" s="1"/>
  <c r="AH459" i="25"/>
  <c r="AH460" i="25"/>
  <c r="AH461" i="25"/>
  <c r="AH462" i="25"/>
  <c r="AI462" i="25" s="1"/>
  <c r="AH463" i="25"/>
  <c r="AI463" i="25" s="1"/>
  <c r="AH464" i="25"/>
  <c r="AI464" i="25" s="1"/>
  <c r="AH465" i="25"/>
  <c r="AH466" i="25"/>
  <c r="AH467" i="25"/>
  <c r="AI467" i="25" s="1"/>
  <c r="AH468" i="25"/>
  <c r="AI468" i="25" s="1"/>
  <c r="AH469" i="25"/>
  <c r="AI469" i="25" s="1"/>
  <c r="AH470" i="25"/>
  <c r="AI470" i="25" s="1"/>
  <c r="AH471" i="25"/>
  <c r="AH472" i="25"/>
  <c r="AH473" i="25"/>
  <c r="AH474" i="25"/>
  <c r="AI474" i="25" s="1"/>
  <c r="AH475" i="25"/>
  <c r="AH476" i="25"/>
  <c r="AI476" i="25" s="1"/>
  <c r="AH477" i="25"/>
  <c r="AH478" i="25"/>
  <c r="AH479" i="25"/>
  <c r="AI479" i="25" s="1"/>
  <c r="AH480" i="25"/>
  <c r="AI480" i="25" s="1"/>
  <c r="AH481" i="25"/>
  <c r="AI481" i="25" s="1"/>
  <c r="AH482" i="25"/>
  <c r="AI482" i="25" s="1"/>
  <c r="AH483" i="25"/>
  <c r="AH484" i="25"/>
  <c r="AH485" i="25"/>
  <c r="AH486" i="25"/>
  <c r="AI486" i="25" s="1"/>
  <c r="AH487" i="25"/>
  <c r="AI487" i="25" s="1"/>
  <c r="AH488" i="25"/>
  <c r="AI488" i="25" s="1"/>
  <c r="AH489" i="25"/>
  <c r="AH490" i="25"/>
  <c r="AI490" i="25" s="1"/>
  <c r="AH491" i="25"/>
  <c r="AI491" i="25" s="1"/>
  <c r="AH492" i="25"/>
  <c r="AI492" i="25" s="1"/>
  <c r="AH493" i="25"/>
  <c r="AI493" i="25" s="1"/>
  <c r="AH494" i="25"/>
  <c r="AI494" i="25" s="1"/>
  <c r="AH495" i="25"/>
  <c r="AH496" i="25"/>
  <c r="AH497" i="25"/>
  <c r="AH498" i="25"/>
  <c r="AI498" i="25" s="1"/>
  <c r="AH499" i="25"/>
  <c r="AI499" i="25" s="1"/>
  <c r="AH500" i="25"/>
  <c r="AI500" i="25" s="1"/>
  <c r="AH501" i="25"/>
  <c r="AH502" i="25"/>
  <c r="AH503" i="25"/>
  <c r="AI503" i="25" s="1"/>
  <c r="AH504" i="25"/>
  <c r="AI504" i="25" s="1"/>
  <c r="AH505" i="25"/>
  <c r="AI505" i="25" s="1"/>
  <c r="AH506" i="25"/>
  <c r="AI506" i="25" s="1"/>
  <c r="AH507" i="25"/>
  <c r="AH508" i="25"/>
  <c r="AH509" i="25"/>
  <c r="AH510" i="25"/>
  <c r="AI510" i="25" s="1"/>
  <c r="AH511" i="25"/>
  <c r="AI511" i="25" s="1"/>
  <c r="AH512" i="25"/>
  <c r="AI512" i="25" s="1"/>
  <c r="AH513" i="25"/>
  <c r="AH514" i="25"/>
  <c r="AH515" i="25"/>
  <c r="AI515" i="25" s="1"/>
  <c r="AH516" i="25"/>
  <c r="AI516" i="25" s="1"/>
  <c r="AH517" i="25"/>
  <c r="AI517" i="25" s="1"/>
  <c r="AH518" i="25"/>
  <c r="AI518" i="25" s="1"/>
  <c r="AH519" i="25"/>
  <c r="AH520" i="25"/>
  <c r="AH521" i="25"/>
  <c r="AH522" i="25"/>
  <c r="AI522" i="25" s="1"/>
  <c r="AH523" i="25"/>
  <c r="AI523" i="25" s="1"/>
  <c r="AH524" i="25"/>
  <c r="AI524" i="25" s="1"/>
  <c r="AH525" i="25"/>
  <c r="AH526" i="25"/>
  <c r="AH527" i="25"/>
  <c r="AI527" i="25" s="1"/>
  <c r="AH528" i="25"/>
  <c r="AI528" i="25" s="1"/>
  <c r="AH529" i="25"/>
  <c r="AI529" i="25" s="1"/>
  <c r="AH530" i="25"/>
  <c r="AI530" i="25" s="1"/>
  <c r="AH531" i="25"/>
  <c r="AH532" i="25"/>
  <c r="AH533" i="25"/>
  <c r="AH534" i="25"/>
  <c r="AI534" i="25" s="1"/>
  <c r="AH535" i="25"/>
  <c r="AI535" i="25" s="1"/>
  <c r="AH536" i="25"/>
  <c r="AI536" i="25" s="1"/>
  <c r="AH537" i="25"/>
  <c r="AH538" i="25"/>
  <c r="AH539" i="25"/>
  <c r="AI539" i="25" s="1"/>
  <c r="AH540" i="25"/>
  <c r="AI540" i="25" s="1"/>
  <c r="AH541" i="25"/>
  <c r="AI541" i="25" s="1"/>
  <c r="AH542" i="25"/>
  <c r="AI542" i="25" s="1"/>
  <c r="AH543" i="25"/>
  <c r="AH544" i="25"/>
  <c r="AH545" i="25"/>
  <c r="AH546" i="25"/>
  <c r="AI546" i="25" s="1"/>
  <c r="AH547" i="25"/>
  <c r="AI547" i="25" s="1"/>
  <c r="AH548" i="25"/>
  <c r="AI548" i="25" s="1"/>
  <c r="AH549" i="25"/>
  <c r="AH550" i="25"/>
  <c r="AH551" i="25"/>
  <c r="AI551" i="25" s="1"/>
  <c r="AH552" i="25"/>
  <c r="AI552" i="25" s="1"/>
  <c r="AH553" i="25"/>
  <c r="AI553" i="25" s="1"/>
  <c r="AH554" i="25"/>
  <c r="AI554" i="25" s="1"/>
  <c r="AH555" i="25"/>
  <c r="AH556" i="25"/>
  <c r="AH557" i="25"/>
  <c r="AH558" i="25"/>
  <c r="AI558" i="25" s="1"/>
  <c r="AH559" i="25"/>
  <c r="AI559" i="25" s="1"/>
  <c r="AH560" i="25"/>
  <c r="AI560" i="25" s="1"/>
  <c r="AH561" i="25"/>
  <c r="AH562" i="25"/>
  <c r="AI562" i="25" s="1"/>
  <c r="AH563" i="25"/>
  <c r="AI563" i="25" s="1"/>
  <c r="AH564" i="25"/>
  <c r="AI564" i="25" s="1"/>
  <c r="AH565" i="25"/>
  <c r="AI565" i="25" s="1"/>
  <c r="AH566" i="25"/>
  <c r="AI566" i="25" s="1"/>
  <c r="AH567" i="25"/>
  <c r="AH568" i="25"/>
  <c r="AH569" i="25"/>
  <c r="AH570" i="25"/>
  <c r="AI570" i="25" s="1"/>
  <c r="AH571" i="25"/>
  <c r="AI571" i="25" s="1"/>
  <c r="AH572" i="25"/>
  <c r="AI572" i="25" s="1"/>
  <c r="AH573" i="25"/>
  <c r="AH574" i="25"/>
  <c r="AH575" i="25"/>
  <c r="AI575" i="25" s="1"/>
  <c r="AH576" i="25"/>
  <c r="AI576" i="25" s="1"/>
  <c r="AH577" i="25"/>
  <c r="AI577" i="25" s="1"/>
  <c r="AH578" i="25"/>
  <c r="AI578" i="25" s="1"/>
  <c r="AH579" i="25"/>
  <c r="AH580" i="25"/>
  <c r="AH581" i="25"/>
  <c r="AH582" i="25"/>
  <c r="AH583" i="25"/>
  <c r="AI583" i="25" s="1"/>
  <c r="AH584" i="25"/>
  <c r="AI584" i="25" s="1"/>
  <c r="AH585" i="25"/>
  <c r="AH586" i="25"/>
  <c r="AI586" i="25" s="1"/>
  <c r="AH587" i="25"/>
  <c r="AH588" i="25"/>
  <c r="AH589" i="25"/>
  <c r="AH590" i="25"/>
  <c r="AI590" i="25" s="1"/>
  <c r="AH591" i="25"/>
  <c r="AH592" i="25"/>
  <c r="AH593" i="25"/>
  <c r="AH594" i="25"/>
  <c r="AI594" i="25" s="1"/>
  <c r="AH595" i="25"/>
  <c r="AH596" i="25"/>
  <c r="AI596" i="25" s="1"/>
  <c r="AH597" i="25"/>
  <c r="AH598" i="25"/>
  <c r="AH599" i="25"/>
  <c r="AI599" i="25" s="1"/>
  <c r="AH600" i="25"/>
  <c r="AI600" i="25" s="1"/>
  <c r="AH601" i="25"/>
  <c r="AI601" i="25" s="1"/>
  <c r="AH602" i="25"/>
  <c r="AI602" i="25" s="1"/>
  <c r="AH603" i="25"/>
  <c r="AH604" i="25"/>
  <c r="AH605" i="25"/>
  <c r="AH606" i="25"/>
  <c r="AI606" i="25" s="1"/>
  <c r="AH607" i="25"/>
  <c r="AI607" i="25" s="1"/>
  <c r="AH608" i="25"/>
  <c r="AI608" i="25" s="1"/>
  <c r="AH609" i="25"/>
  <c r="AH610" i="25"/>
  <c r="AH611" i="25"/>
  <c r="AI611" i="25" s="1"/>
  <c r="AH612" i="25"/>
  <c r="AI612" i="25" s="1"/>
  <c r="AH613" i="25"/>
  <c r="AI613" i="25" s="1"/>
  <c r="AH614" i="25"/>
  <c r="AI614" i="25" s="1"/>
  <c r="AH615" i="25"/>
  <c r="AH616" i="25"/>
  <c r="AH617" i="25"/>
  <c r="AH618" i="25"/>
  <c r="AI618" i="25" s="1"/>
  <c r="AH619" i="25"/>
  <c r="AI619" i="25" s="1"/>
  <c r="AH620" i="25"/>
  <c r="AI620" i="25" s="1"/>
  <c r="AH621" i="25"/>
  <c r="AH622" i="25"/>
  <c r="AH623" i="25"/>
  <c r="AI623" i="25" s="1"/>
  <c r="AH624" i="25"/>
  <c r="AI624" i="25" s="1"/>
  <c r="AH625" i="25"/>
  <c r="AI625" i="25" s="1"/>
  <c r="AH626" i="25"/>
  <c r="AI626" i="25" s="1"/>
  <c r="AH627" i="25"/>
  <c r="AH628" i="25"/>
  <c r="AH629" i="25"/>
  <c r="AH630" i="25"/>
  <c r="AI630" i="25" s="1"/>
  <c r="AH631" i="25"/>
  <c r="AI631" i="25" s="1"/>
  <c r="AH632" i="25"/>
  <c r="AI632" i="25" s="1"/>
  <c r="AH633" i="25"/>
  <c r="AH634" i="25"/>
  <c r="AH635" i="25"/>
  <c r="AI635" i="25" s="1"/>
  <c r="AH636" i="25"/>
  <c r="AI636" i="25" s="1"/>
  <c r="AH637" i="25"/>
  <c r="AI637" i="25" s="1"/>
  <c r="AH638" i="25"/>
  <c r="AI638" i="25" s="1"/>
  <c r="AH639" i="25"/>
  <c r="AH640" i="25"/>
  <c r="AH641" i="25"/>
  <c r="AH642" i="25"/>
  <c r="AI642" i="25" s="1"/>
  <c r="AH643" i="25"/>
  <c r="AI643" i="25" s="1"/>
  <c r="AH644" i="25"/>
  <c r="AI644" i="25" s="1"/>
  <c r="AH645" i="25"/>
  <c r="AH646" i="25"/>
  <c r="AI646" i="25" s="1"/>
  <c r="AH647" i="25"/>
  <c r="AI647" i="25" s="1"/>
  <c r="AH648" i="25"/>
  <c r="AI648" i="25" s="1"/>
  <c r="AH649" i="25"/>
  <c r="AI649" i="25" s="1"/>
  <c r="AH650" i="25"/>
  <c r="AI650" i="25" s="1"/>
  <c r="AH651" i="25"/>
  <c r="AH652" i="25"/>
  <c r="AH653" i="25"/>
  <c r="AH654" i="25"/>
  <c r="AI654" i="25" s="1"/>
  <c r="AH655" i="25"/>
  <c r="AI655" i="25" s="1"/>
  <c r="AH656" i="25"/>
  <c r="AI656" i="25" s="1"/>
  <c r="AH657" i="25"/>
  <c r="AH658" i="25"/>
  <c r="AH659" i="25"/>
  <c r="AI659" i="25" s="1"/>
  <c r="AH660" i="25"/>
  <c r="AI660" i="25" s="1"/>
  <c r="AH661" i="25"/>
  <c r="AI661" i="25" s="1"/>
  <c r="AH662" i="25"/>
  <c r="AI662" i="25" s="1"/>
  <c r="AH663" i="25"/>
  <c r="AH664" i="25"/>
  <c r="AH665" i="25"/>
  <c r="AH666" i="25"/>
  <c r="AI666" i="25" s="1"/>
  <c r="AH667" i="25"/>
  <c r="AH668" i="25"/>
  <c r="AI668" i="25" s="1"/>
  <c r="AH669" i="25"/>
  <c r="AH670" i="25"/>
  <c r="AH671" i="25"/>
  <c r="AI671" i="25" s="1"/>
  <c r="AH672" i="25"/>
  <c r="AH673" i="25"/>
  <c r="AH674" i="25"/>
  <c r="AI674" i="25" s="1"/>
  <c r="AH675" i="25"/>
  <c r="AH676" i="25"/>
  <c r="AH677" i="25"/>
  <c r="AH678" i="25"/>
  <c r="AI678" i="25" s="1"/>
  <c r="AH679" i="25"/>
  <c r="AI679" i="25" s="1"/>
  <c r="AH680" i="25"/>
  <c r="AI680" i="25" s="1"/>
  <c r="AH681" i="25"/>
  <c r="AH682" i="25"/>
  <c r="AI682" i="25" s="1"/>
  <c r="AH683" i="25"/>
  <c r="AI683" i="25" s="1"/>
  <c r="AH684" i="25"/>
  <c r="AI684" i="25" s="1"/>
  <c r="AH685" i="25"/>
  <c r="AI685" i="25" s="1"/>
  <c r="AH686" i="25"/>
  <c r="AI686" i="25" s="1"/>
  <c r="AH687" i="25"/>
  <c r="AH688" i="25"/>
  <c r="AH689" i="25"/>
  <c r="AH690" i="25"/>
  <c r="AI690" i="25" s="1"/>
  <c r="AH691" i="25"/>
  <c r="AI691" i="25" s="1"/>
  <c r="AH692" i="25"/>
  <c r="AI692" i="25" s="1"/>
  <c r="AH693" i="25"/>
  <c r="AH694" i="25"/>
  <c r="AH695" i="25"/>
  <c r="AH696" i="25"/>
  <c r="AH697" i="25"/>
  <c r="AI697" i="25" s="1"/>
  <c r="AH698" i="25"/>
  <c r="AI698" i="25" s="1"/>
  <c r="AH699" i="25"/>
  <c r="AH700" i="25"/>
  <c r="AH701" i="25"/>
  <c r="AH702" i="25"/>
  <c r="AI702" i="25" s="1"/>
  <c r="AH703" i="25"/>
  <c r="AH704" i="25"/>
  <c r="AI704" i="25" s="1"/>
  <c r="AH705" i="25"/>
  <c r="AH706" i="25"/>
  <c r="AI706" i="25" s="1"/>
  <c r="AH707" i="25"/>
  <c r="AI707" i="25" s="1"/>
  <c r="AH708" i="25"/>
  <c r="AI708" i="25" s="1"/>
  <c r="AH709" i="25"/>
  <c r="AI709" i="25" s="1"/>
  <c r="AH710" i="25"/>
  <c r="AI710" i="25" s="1"/>
  <c r="AH711" i="25"/>
  <c r="AH712" i="25"/>
  <c r="AH713" i="25"/>
  <c r="AH714" i="25"/>
  <c r="AI714" i="25" s="1"/>
  <c r="AH715" i="25"/>
  <c r="AI715" i="25" s="1"/>
  <c r="AH716" i="25"/>
  <c r="AI716" i="25" s="1"/>
  <c r="AH717" i="25"/>
  <c r="AH718" i="25"/>
  <c r="AH719" i="25"/>
  <c r="AI719" i="25" s="1"/>
  <c r="AH720" i="25"/>
  <c r="AI720" i="25" s="1"/>
  <c r="AH721" i="25"/>
  <c r="AI721" i="25" s="1"/>
  <c r="AH722" i="25"/>
  <c r="AI722" i="25" s="1"/>
  <c r="AH723" i="25"/>
  <c r="AH724" i="25"/>
  <c r="AH725" i="25"/>
  <c r="AH726" i="25"/>
  <c r="AI726" i="25" s="1"/>
  <c r="AH727" i="25"/>
  <c r="AI727" i="25" s="1"/>
  <c r="AH728" i="25"/>
  <c r="AI728" i="25" s="1"/>
  <c r="AH729" i="25"/>
  <c r="AH730" i="25"/>
  <c r="AI730" i="25" s="1"/>
  <c r="AH731" i="25"/>
  <c r="AI731" i="25" s="1"/>
  <c r="AH732" i="25"/>
  <c r="AI732" i="25" s="1"/>
  <c r="AH733" i="25"/>
  <c r="AI733" i="25" s="1"/>
  <c r="AH734" i="25"/>
  <c r="AI734" i="25" s="1"/>
  <c r="AH735" i="25"/>
  <c r="AH736" i="25"/>
  <c r="AH737" i="25"/>
  <c r="AH738" i="25"/>
  <c r="AI738" i="25" s="1"/>
  <c r="AH739" i="25"/>
  <c r="AI739" i="25" s="1"/>
  <c r="AH740" i="25"/>
  <c r="AI740" i="25" s="1"/>
  <c r="AH741" i="25"/>
  <c r="AH742" i="25"/>
  <c r="AH743" i="25"/>
  <c r="AI743" i="25" s="1"/>
  <c r="AH744" i="25"/>
  <c r="AI744" i="25" s="1"/>
  <c r="AH745" i="25"/>
  <c r="AI745" i="25" s="1"/>
  <c r="AH746" i="25"/>
  <c r="AI746" i="25" s="1"/>
  <c r="AH747" i="25"/>
  <c r="AH748" i="25"/>
  <c r="AH749" i="25"/>
  <c r="AH750" i="25"/>
  <c r="AI750" i="25" s="1"/>
  <c r="AH751" i="25"/>
  <c r="AH752" i="25"/>
  <c r="AI752" i="25" s="1"/>
  <c r="AH753" i="25"/>
  <c r="AH754" i="25"/>
  <c r="AI754" i="25" s="1"/>
  <c r="AH755" i="25"/>
  <c r="AH756" i="25"/>
  <c r="AH757" i="25"/>
  <c r="AI757" i="25" s="1"/>
  <c r="AH758" i="25"/>
  <c r="AI758" i="25" s="1"/>
  <c r="AH759" i="25"/>
  <c r="AH760" i="25"/>
  <c r="AH761" i="25"/>
  <c r="AH762" i="25"/>
  <c r="AI762" i="25" s="1"/>
  <c r="AH763" i="25"/>
  <c r="AI763" i="25" s="1"/>
  <c r="AH764" i="25"/>
  <c r="AI764" i="25" s="1"/>
  <c r="AH765" i="25"/>
  <c r="AH766" i="25"/>
  <c r="AI766" i="25" s="1"/>
  <c r="AH767" i="25"/>
  <c r="AI767" i="25" s="1"/>
  <c r="AH768" i="25"/>
  <c r="AI768" i="25" s="1"/>
  <c r="AH769" i="25"/>
  <c r="AI769" i="25" s="1"/>
  <c r="AH770" i="25"/>
  <c r="AI770" i="25" s="1"/>
  <c r="AH771" i="25"/>
  <c r="AH772" i="25"/>
  <c r="AH773" i="25"/>
  <c r="AH774" i="25"/>
  <c r="AI774" i="25" s="1"/>
  <c r="AH775" i="25"/>
  <c r="AI775" i="25" s="1"/>
  <c r="AH776" i="25"/>
  <c r="AI776" i="25" s="1"/>
  <c r="AH777" i="25"/>
  <c r="AH778" i="25"/>
  <c r="AH779" i="25"/>
  <c r="AI779" i="25" s="1"/>
  <c r="AH780" i="25"/>
  <c r="AI780" i="25" s="1"/>
  <c r="AH781" i="25"/>
  <c r="AI781" i="25" s="1"/>
  <c r="AH782" i="25"/>
  <c r="AI782" i="25" s="1"/>
  <c r="AH783" i="25"/>
  <c r="AH784" i="25"/>
  <c r="AH785" i="25"/>
  <c r="AH786" i="25"/>
  <c r="AI786" i="25" s="1"/>
  <c r="AH787" i="25"/>
  <c r="AI787" i="25" s="1"/>
  <c r="AH788" i="25"/>
  <c r="AI788" i="25" s="1"/>
  <c r="AH789" i="25"/>
  <c r="AH790" i="25"/>
  <c r="AI790" i="25" s="1"/>
  <c r="AH791" i="25"/>
  <c r="AI791" i="25" s="1"/>
  <c r="AH792" i="25"/>
  <c r="AI792" i="25" s="1"/>
  <c r="AH793" i="25"/>
  <c r="AI793" i="25" s="1"/>
  <c r="AH794" i="25"/>
  <c r="AI794" i="25" s="1"/>
  <c r="AH795" i="25"/>
  <c r="AH796" i="25"/>
  <c r="AH797" i="25"/>
  <c r="AH798" i="25"/>
  <c r="AI798" i="25" s="1"/>
  <c r="AH799" i="25"/>
  <c r="AI799" i="25" s="1"/>
  <c r="AH800" i="25"/>
  <c r="AI800" i="25" s="1"/>
  <c r="AH801" i="25"/>
  <c r="AH802" i="25"/>
  <c r="AH803" i="25"/>
  <c r="AI803" i="25" s="1"/>
  <c r="AH804" i="25"/>
  <c r="AI804" i="25" s="1"/>
  <c r="AH805" i="25"/>
  <c r="AI805" i="25" s="1"/>
  <c r="AH806" i="25"/>
  <c r="AI806" i="25" s="1"/>
  <c r="AH807" i="25"/>
  <c r="AH808" i="25"/>
  <c r="AH809" i="25"/>
  <c r="AH810" i="25"/>
  <c r="AI810" i="25" s="1"/>
  <c r="AH811" i="25"/>
  <c r="AI811" i="25" s="1"/>
  <c r="AH812" i="25"/>
  <c r="AI812" i="25" s="1"/>
  <c r="AH813" i="25"/>
  <c r="AH814" i="25"/>
  <c r="AH815" i="25"/>
  <c r="AI815" i="25" s="1"/>
  <c r="AH816" i="25"/>
  <c r="AI816" i="25" s="1"/>
  <c r="AH817" i="25"/>
  <c r="AI817" i="25" s="1"/>
  <c r="AH818" i="25"/>
  <c r="AI818" i="25" s="1"/>
  <c r="AH819" i="25"/>
  <c r="AH820" i="25"/>
  <c r="AH821" i="25"/>
  <c r="AH822" i="25"/>
  <c r="AI822" i="25" s="1"/>
  <c r="AH823" i="25"/>
  <c r="AH824" i="25"/>
  <c r="AI824" i="25" s="1"/>
  <c r="AH825" i="25"/>
  <c r="AH826" i="25"/>
  <c r="AH827" i="25"/>
  <c r="AI827" i="25" s="1"/>
  <c r="AH828" i="25"/>
  <c r="AI828" i="25" s="1"/>
  <c r="AH829" i="25"/>
  <c r="AI829" i="25" s="1"/>
  <c r="AH830" i="25"/>
  <c r="AI830" i="25" s="1"/>
  <c r="AH831" i="25"/>
  <c r="AH832" i="25"/>
  <c r="AH833" i="25"/>
  <c r="AH834" i="25"/>
  <c r="AI834" i="25" s="1"/>
  <c r="AH835" i="25"/>
  <c r="AI835" i="25" s="1"/>
  <c r="AH836" i="25"/>
  <c r="AI836" i="25" s="1"/>
  <c r="AH837" i="25"/>
  <c r="AH838" i="25"/>
  <c r="AH839" i="25"/>
  <c r="AI839" i="25" s="1"/>
  <c r="AH840" i="25"/>
  <c r="AI840" i="25" s="1"/>
  <c r="AH841" i="25"/>
  <c r="AI841" i="25" s="1"/>
  <c r="AH842" i="25"/>
  <c r="AI842" i="25" s="1"/>
  <c r="AH843" i="25"/>
  <c r="AH844" i="25"/>
  <c r="AH845" i="25"/>
  <c r="AH846" i="25"/>
  <c r="AI846" i="25" s="1"/>
  <c r="AH847" i="25"/>
  <c r="AI847" i="25" s="1"/>
  <c r="AH848" i="25"/>
  <c r="AI848" i="25" s="1"/>
  <c r="AH849" i="25"/>
  <c r="AH850" i="25"/>
  <c r="AH851" i="25"/>
  <c r="AI851" i="25" s="1"/>
  <c r="AH852" i="25"/>
  <c r="AI852" i="25" s="1"/>
  <c r="AH853" i="25"/>
  <c r="AI853" i="25" s="1"/>
  <c r="AH854" i="25"/>
  <c r="AI854" i="25" s="1"/>
  <c r="AH855" i="25"/>
  <c r="AH856" i="25"/>
  <c r="AH857" i="25"/>
  <c r="AH858" i="25"/>
  <c r="AI858" i="25" s="1"/>
  <c r="AH859" i="25"/>
  <c r="AH860" i="25"/>
  <c r="AI860" i="25" s="1"/>
  <c r="AH861" i="25"/>
  <c r="AH862" i="25"/>
  <c r="AH863" i="25"/>
  <c r="AI863" i="25" s="1"/>
  <c r="AH864" i="25"/>
  <c r="AI864" i="25" s="1"/>
  <c r="AH865" i="25"/>
  <c r="AI865" i="25" s="1"/>
  <c r="AH866" i="25"/>
  <c r="AI866" i="25" s="1"/>
  <c r="AH867" i="25"/>
  <c r="AH868" i="25"/>
  <c r="AH869" i="25"/>
  <c r="AH870" i="25"/>
  <c r="AI870" i="25" s="1"/>
  <c r="AH871" i="25"/>
  <c r="AI871" i="25" s="1"/>
  <c r="AH872" i="25"/>
  <c r="AI872" i="25" s="1"/>
  <c r="AH873" i="25"/>
  <c r="AH874" i="25"/>
  <c r="AH875" i="25"/>
  <c r="AH876" i="25"/>
  <c r="AH877" i="25"/>
  <c r="AH878" i="25"/>
  <c r="AI878" i="25" s="1"/>
  <c r="AH879" i="25"/>
  <c r="AH880" i="25"/>
  <c r="AH881" i="25"/>
  <c r="AH882" i="25"/>
  <c r="AI882" i="25" s="1"/>
  <c r="AH883" i="25"/>
  <c r="AI883" i="25" s="1"/>
  <c r="AH884" i="25"/>
  <c r="AI884" i="25" s="1"/>
  <c r="AH885" i="25"/>
  <c r="AH886" i="25"/>
  <c r="AH887" i="25"/>
  <c r="AI887" i="25" s="1"/>
  <c r="AH888" i="25"/>
  <c r="AI888" i="25" s="1"/>
  <c r="AH889" i="25"/>
  <c r="AI889" i="25" s="1"/>
  <c r="AH890" i="25"/>
  <c r="AI890" i="25" s="1"/>
  <c r="AH891" i="25"/>
  <c r="AH892" i="25"/>
  <c r="AH893" i="25"/>
  <c r="AH894" i="25"/>
  <c r="AI894" i="25" s="1"/>
  <c r="AH895" i="25"/>
  <c r="AI895" i="25" s="1"/>
  <c r="AH896" i="25"/>
  <c r="AI896" i="25" s="1"/>
  <c r="AH897" i="25"/>
  <c r="AH898" i="25"/>
  <c r="AI898" i="25" s="1"/>
  <c r="AH899" i="25"/>
  <c r="AI899" i="25" s="1"/>
  <c r="AH900" i="25"/>
  <c r="AI900" i="25" s="1"/>
  <c r="AH901" i="25"/>
  <c r="AI901" i="25" s="1"/>
  <c r="AH902" i="25"/>
  <c r="AI902" i="25" s="1"/>
  <c r="AH903" i="25"/>
  <c r="AH904" i="25"/>
  <c r="AH905" i="25"/>
  <c r="AH906" i="25"/>
  <c r="AI906" i="25" s="1"/>
  <c r="AH907" i="25"/>
  <c r="AH908" i="25"/>
  <c r="AI908" i="25" s="1"/>
  <c r="AH909" i="25"/>
  <c r="AH910" i="25"/>
  <c r="AH911" i="25"/>
  <c r="AH912" i="25"/>
  <c r="AI912" i="25" s="1"/>
  <c r="AH913" i="25"/>
  <c r="AI913" i="25" s="1"/>
  <c r="AH914" i="25"/>
  <c r="AI914" i="25" s="1"/>
  <c r="AH915" i="25"/>
  <c r="AH916" i="25"/>
  <c r="AH917" i="25"/>
  <c r="AH918" i="25"/>
  <c r="AI918" i="25" s="1"/>
  <c r="AH919" i="25"/>
  <c r="AI919" i="25" s="1"/>
  <c r="AH920" i="25"/>
  <c r="AI920" i="25" s="1"/>
  <c r="AH921" i="25"/>
  <c r="AH922" i="25"/>
  <c r="AI922" i="25" s="1"/>
  <c r="AH923" i="25"/>
  <c r="AI923" i="25" s="1"/>
  <c r="AH924" i="25"/>
  <c r="AI924" i="25" s="1"/>
  <c r="AH925" i="25"/>
  <c r="AI925" i="25" s="1"/>
  <c r="AH926" i="25"/>
  <c r="AI926" i="25" s="1"/>
  <c r="AH927" i="25"/>
  <c r="AH928" i="25"/>
  <c r="AH929" i="25"/>
  <c r="AH930" i="25"/>
  <c r="AI930" i="25" s="1"/>
  <c r="AH931" i="25"/>
  <c r="AH932" i="25"/>
  <c r="AI932" i="25" s="1"/>
  <c r="AH933" i="25"/>
  <c r="AH934" i="25"/>
  <c r="AH935" i="25"/>
  <c r="AH936" i="25"/>
  <c r="AH937" i="25"/>
  <c r="AI937" i="25" s="1"/>
  <c r="AH938" i="25"/>
  <c r="AI938" i="25" s="1"/>
  <c r="AH939" i="25"/>
  <c r="AH940" i="25"/>
  <c r="AH941" i="25"/>
  <c r="AH942" i="25"/>
  <c r="AI942" i="25" s="1"/>
  <c r="AH943" i="25"/>
  <c r="AI943" i="25" s="1"/>
  <c r="AH944" i="25"/>
  <c r="AI944" i="25" s="1"/>
  <c r="AH945" i="25"/>
  <c r="AH946" i="25"/>
  <c r="AH947" i="25"/>
  <c r="AI947" i="25" s="1"/>
  <c r="AH948" i="25"/>
  <c r="AI948" i="25" s="1"/>
  <c r="AH949" i="25"/>
  <c r="AI949" i="25" s="1"/>
  <c r="AH950" i="25"/>
  <c r="AI950" i="25" s="1"/>
  <c r="AH951" i="25"/>
  <c r="AH952" i="25"/>
  <c r="AH953" i="25"/>
  <c r="AH954" i="25"/>
  <c r="AI954" i="25" s="1"/>
  <c r="AH955" i="25"/>
  <c r="AI955" i="25" s="1"/>
  <c r="AH956" i="25"/>
  <c r="AI956" i="25" s="1"/>
  <c r="AH957" i="25"/>
  <c r="AH958" i="25"/>
  <c r="AH959" i="25"/>
  <c r="AH960" i="25"/>
  <c r="AI960" i="25" s="1"/>
  <c r="AH961" i="25"/>
  <c r="AI961" i="25" s="1"/>
  <c r="AH962" i="25"/>
  <c r="AI962" i="25" s="1"/>
  <c r="AH963" i="25"/>
  <c r="AH964" i="25"/>
  <c r="AH965" i="25"/>
  <c r="AH966" i="25"/>
  <c r="AI966" i="25" s="1"/>
  <c r="AH967" i="25"/>
  <c r="AI967" i="25" s="1"/>
  <c r="AH968" i="25"/>
  <c r="AI968" i="25" s="1"/>
  <c r="AH969" i="25"/>
  <c r="AH970" i="25"/>
  <c r="AH971" i="25"/>
  <c r="AI971" i="25" s="1"/>
  <c r="AH972" i="25"/>
  <c r="AI972" i="25" s="1"/>
  <c r="AH973" i="25"/>
  <c r="AI973" i="25" s="1"/>
  <c r="AH974" i="25"/>
  <c r="AI974" i="25" s="1"/>
  <c r="AH975" i="25"/>
  <c r="AH976" i="25"/>
  <c r="AH977" i="25"/>
  <c r="AH978" i="25"/>
  <c r="AI978" i="25" s="1"/>
  <c r="AH979" i="25"/>
  <c r="AH980" i="25"/>
  <c r="AI980" i="25" s="1"/>
  <c r="AH981" i="25"/>
  <c r="AH982" i="25"/>
  <c r="AH983" i="25"/>
  <c r="AI983" i="25" s="1"/>
  <c r="AH984" i="25"/>
  <c r="AI984" i="25" s="1"/>
  <c r="AH985" i="25"/>
  <c r="AI985" i="25" s="1"/>
  <c r="AH986" i="25"/>
  <c r="AI986" i="25" s="1"/>
  <c r="AH987" i="25"/>
  <c r="AH988" i="25"/>
  <c r="AH989" i="25"/>
  <c r="AH990" i="25"/>
  <c r="AI990" i="25" s="1"/>
  <c r="AH991" i="25"/>
  <c r="AH992" i="25"/>
  <c r="AI992" i="25" s="1"/>
  <c r="AH993" i="25"/>
  <c r="AH994" i="25"/>
  <c r="AI994" i="25" s="1"/>
  <c r="AH995" i="25"/>
  <c r="AI995" i="25" s="1"/>
  <c r="AH996" i="25"/>
  <c r="AI996" i="25" s="1"/>
  <c r="AH997" i="25"/>
  <c r="AH998" i="25"/>
  <c r="AI998" i="25" s="1"/>
  <c r="AH999" i="25"/>
  <c r="AH1000" i="25"/>
  <c r="AH1001" i="25"/>
  <c r="AH1002" i="25"/>
  <c r="AI1002" i="25" s="1"/>
  <c r="AH1003" i="25"/>
  <c r="AI1003" i="25" s="1"/>
  <c r="AH1004" i="25"/>
  <c r="AI1004" i="25" s="1"/>
  <c r="AH1005" i="25"/>
  <c r="AH1006" i="25"/>
  <c r="AH1007" i="25"/>
  <c r="AI1007" i="25" s="1"/>
  <c r="AH1008" i="25"/>
  <c r="AI1008" i="25" s="1"/>
  <c r="AH1009" i="25"/>
  <c r="AI1009" i="25" s="1"/>
  <c r="AH1010" i="25"/>
  <c r="AI1010" i="25" s="1"/>
  <c r="AH1011" i="25"/>
  <c r="AH1012" i="25"/>
  <c r="AH1013" i="25"/>
  <c r="AH1014" i="25"/>
  <c r="AI1014" i="25" s="1"/>
  <c r="AH1015" i="25"/>
  <c r="AH1016" i="25"/>
  <c r="AI1016" i="25" s="1"/>
  <c r="AH1017" i="25"/>
  <c r="AH1018" i="25"/>
  <c r="AI1018" i="25" s="1"/>
  <c r="AH1019" i="25"/>
  <c r="AI1019" i="25" s="1"/>
  <c r="AH1020" i="25"/>
  <c r="AI1020" i="25" s="1"/>
  <c r="AH1021" i="25"/>
  <c r="AI1021" i="25" s="1"/>
  <c r="AH1022" i="25"/>
  <c r="AI1022" i="25" s="1"/>
  <c r="AH1023" i="25"/>
  <c r="AH1024" i="25"/>
  <c r="AH1025" i="25"/>
  <c r="AH1026" i="25"/>
  <c r="AI1026" i="25" s="1"/>
  <c r="AH1027" i="25"/>
  <c r="AI1027" i="25" s="1"/>
  <c r="AH1028" i="25"/>
  <c r="AI1028" i="25" s="1"/>
  <c r="AH1029" i="25"/>
  <c r="AH1030" i="25"/>
  <c r="AH1031" i="25"/>
  <c r="AH1032" i="25"/>
  <c r="AI1032" i="25" s="1"/>
  <c r="AH1033" i="25"/>
  <c r="AH1034" i="25"/>
  <c r="AI1034" i="25" s="1"/>
  <c r="AH1035" i="25"/>
  <c r="AH1036" i="25"/>
  <c r="AH1037" i="25"/>
  <c r="AH1038" i="25"/>
  <c r="AI1038" i="25" s="1"/>
  <c r="AH1039" i="25"/>
  <c r="AI1039" i="25" s="1"/>
  <c r="AH1040" i="25"/>
  <c r="AI1040" i="25" s="1"/>
  <c r="AH1041" i="25"/>
  <c r="AH1042" i="25"/>
  <c r="AI1042" i="25" s="1"/>
  <c r="AH1043" i="25"/>
  <c r="AI1043" i="25" s="1"/>
  <c r="AH1044" i="25"/>
  <c r="AI1044" i="25" s="1"/>
  <c r="AH1045" i="25"/>
  <c r="AI1045" i="25" s="1"/>
  <c r="AH1046" i="25"/>
  <c r="AI1046" i="25" s="1"/>
  <c r="AH1047" i="25"/>
  <c r="AH1048" i="25"/>
  <c r="AH1049" i="25"/>
  <c r="AH1050" i="25"/>
  <c r="AI1050" i="25" s="1"/>
  <c r="AH1051" i="25"/>
  <c r="AH1052" i="25"/>
  <c r="AI1052" i="25" s="1"/>
  <c r="AH1053" i="25"/>
  <c r="AH1054" i="25"/>
  <c r="AI1054" i="25" s="1"/>
  <c r="AH1055" i="25"/>
  <c r="AI1055" i="25" s="1"/>
  <c r="AH1056" i="25"/>
  <c r="AI1056" i="25" s="1"/>
  <c r="AH1057" i="25"/>
  <c r="AI1057" i="25" s="1"/>
  <c r="AH1058" i="25"/>
  <c r="AI1058" i="25" s="1"/>
  <c r="AH1059" i="25"/>
  <c r="AH1060" i="25"/>
  <c r="AH1061" i="25"/>
  <c r="AH1062" i="25"/>
  <c r="AI1062" i="25" s="1"/>
  <c r="AH1063" i="25"/>
  <c r="AH1064" i="25"/>
  <c r="AI1064" i="25" s="1"/>
  <c r="AH1065" i="25"/>
  <c r="AH1066" i="25"/>
  <c r="AH1067" i="25"/>
  <c r="AH1068" i="25"/>
  <c r="AI1068" i="25" s="1"/>
  <c r="AH1069" i="25"/>
  <c r="AI1069" i="25" s="1"/>
  <c r="AH1070" i="25"/>
  <c r="AI1070" i="25" s="1"/>
  <c r="AH1071" i="25"/>
  <c r="AH1072" i="25"/>
  <c r="AH1073" i="25"/>
  <c r="AH1074" i="25"/>
  <c r="AI1074" i="25" s="1"/>
  <c r="AH1075" i="25"/>
  <c r="AI1075" i="25" s="1"/>
  <c r="AH1076" i="25"/>
  <c r="AI1076" i="25" s="1"/>
  <c r="AH1077" i="25"/>
  <c r="AH1078" i="25"/>
  <c r="AH1079" i="25"/>
  <c r="AI1079" i="25" s="1"/>
  <c r="AH1080" i="25"/>
  <c r="AI1080" i="25" s="1"/>
  <c r="AH1081" i="25"/>
  <c r="AI1081" i="25" s="1"/>
  <c r="AH1082" i="25"/>
  <c r="AI1082" i="25" s="1"/>
  <c r="AH1083" i="25"/>
  <c r="AH1084" i="25"/>
  <c r="AH1085" i="25"/>
  <c r="AH1086" i="25"/>
  <c r="AI1086" i="25" s="1"/>
  <c r="AH1087" i="25"/>
  <c r="AH1088" i="25"/>
  <c r="AI1088" i="25" s="1"/>
  <c r="AH1089" i="25"/>
  <c r="AH1090" i="25"/>
  <c r="AI1090" i="25" s="1"/>
  <c r="AH1091" i="25"/>
  <c r="AH1092" i="25"/>
  <c r="AI1092" i="25" s="1"/>
  <c r="AH1093" i="25"/>
  <c r="AI1093" i="25" s="1"/>
  <c r="AH1094" i="25"/>
  <c r="AI1094" i="25" s="1"/>
  <c r="AH1095" i="25"/>
  <c r="AH1096" i="25"/>
  <c r="AH1097" i="25"/>
  <c r="AH1098" i="25"/>
  <c r="AI1098" i="25" s="1"/>
  <c r="AH1099" i="25"/>
  <c r="AI1099" i="25" s="1"/>
  <c r="AH1100" i="25"/>
  <c r="AI1100" i="25" s="1"/>
  <c r="AH1101" i="25"/>
  <c r="AH1102" i="25"/>
  <c r="AH1103" i="25"/>
  <c r="AH1104" i="25"/>
  <c r="AI1104" i="25" s="1"/>
  <c r="AH1105" i="25"/>
  <c r="AI1105" i="25" s="1"/>
  <c r="AH1106" i="25"/>
  <c r="AI1106" i="25" s="1"/>
  <c r="AH1107" i="25"/>
  <c r="AH1108" i="25"/>
  <c r="AH1109" i="25"/>
  <c r="AH1110" i="25"/>
  <c r="AI1110" i="25" s="1"/>
  <c r="AH1111" i="25"/>
  <c r="AI1111" i="25" s="1"/>
  <c r="AH1112" i="25"/>
  <c r="AI1112" i="25" s="1"/>
  <c r="AH1113" i="25"/>
  <c r="AH1114" i="25"/>
  <c r="AI1114" i="25" s="1"/>
  <c r="AH1115" i="25"/>
  <c r="AI1115" i="25" s="1"/>
  <c r="AH1116" i="25"/>
  <c r="AI1116" i="25" s="1"/>
  <c r="AH1117" i="25"/>
  <c r="AI1117" i="25" s="1"/>
  <c r="AH1118" i="25"/>
  <c r="AI1118" i="25" s="1"/>
  <c r="AH1119" i="25"/>
  <c r="AH1120" i="25"/>
  <c r="AH1121" i="25"/>
  <c r="AH1122" i="25"/>
  <c r="AI1122" i="25" s="1"/>
  <c r="AH1123" i="25"/>
  <c r="AH1124" i="25"/>
  <c r="AI1124" i="25" s="1"/>
  <c r="AH1125" i="25"/>
  <c r="AH1126" i="25"/>
  <c r="AI1126" i="25" s="1"/>
  <c r="AH1127" i="25"/>
  <c r="AI1127" i="25" s="1"/>
  <c r="AH1128" i="25"/>
  <c r="AI1128" i="25" s="1"/>
  <c r="AH1129" i="25"/>
  <c r="AH1130" i="25"/>
  <c r="AI1130" i="25" s="1"/>
  <c r="AH1131" i="25"/>
  <c r="AH1132" i="25"/>
  <c r="AH1133" i="25"/>
  <c r="AH1134" i="25"/>
  <c r="AH1135" i="25"/>
  <c r="AH1136" i="25"/>
  <c r="AI1136" i="25" s="1"/>
  <c r="AH1137" i="25"/>
  <c r="AH1138" i="25"/>
  <c r="AH1139" i="25"/>
  <c r="AI1139" i="25" s="1"/>
  <c r="AH1140" i="25"/>
  <c r="AI1140" i="25" s="1"/>
  <c r="AH1141" i="25"/>
  <c r="AI1141" i="25" s="1"/>
  <c r="AH1142" i="25"/>
  <c r="AI1142" i="25" s="1"/>
  <c r="AH1143" i="25"/>
  <c r="AH1144" i="25"/>
  <c r="AH1145" i="25"/>
  <c r="AH1146" i="25"/>
  <c r="AH1147" i="25"/>
  <c r="AH1148" i="25"/>
  <c r="AI1148" i="25" s="1"/>
  <c r="AH1149" i="25"/>
  <c r="AH1150" i="25"/>
  <c r="AH1151" i="25"/>
  <c r="AI1151" i="25" s="1"/>
  <c r="AH1152" i="25"/>
  <c r="AI1152" i="25" s="1"/>
  <c r="AH1153" i="25"/>
  <c r="AI1153" i="25" s="1"/>
  <c r="AH1154" i="25"/>
  <c r="AI1154" i="25" s="1"/>
  <c r="AH1155" i="25"/>
  <c r="AH1156" i="25"/>
  <c r="AH1157" i="25"/>
  <c r="AH1158" i="25"/>
  <c r="AI1158" i="25" s="1"/>
  <c r="AH1159" i="25"/>
  <c r="AH1160" i="25"/>
  <c r="AI1160" i="25" s="1"/>
  <c r="AH1161" i="25"/>
  <c r="AH1162" i="25"/>
  <c r="AH1163" i="25"/>
  <c r="AH1164" i="25"/>
  <c r="AI1164" i="25" s="1"/>
  <c r="AH1165" i="25"/>
  <c r="AI1165" i="25" s="1"/>
  <c r="AH1166" i="25"/>
  <c r="AI1166" i="25" s="1"/>
  <c r="AH1167" i="25"/>
  <c r="AH1168" i="25"/>
  <c r="AH1169" i="25"/>
  <c r="AH1170" i="25"/>
  <c r="AI1170" i="25" s="1"/>
  <c r="AH1171" i="25"/>
  <c r="AH1172" i="25"/>
  <c r="AI1172" i="25" s="1"/>
  <c r="AH1173" i="25"/>
  <c r="AH1174" i="25"/>
  <c r="AH1175" i="25"/>
  <c r="AI1175" i="25" s="1"/>
  <c r="AH1176" i="25"/>
  <c r="AI1176" i="25" s="1"/>
  <c r="AH1177" i="25"/>
  <c r="AI1177" i="25" s="1"/>
  <c r="AH1178" i="25"/>
  <c r="AI1178" i="25" s="1"/>
  <c r="AH1179" i="25"/>
  <c r="AH1180" i="25"/>
  <c r="AH1181" i="25"/>
  <c r="AH1182" i="25"/>
  <c r="AI1182" i="25" s="1"/>
  <c r="AH1183" i="25"/>
  <c r="AH1184" i="25"/>
  <c r="AI1184" i="25" s="1"/>
  <c r="AH1185" i="25"/>
  <c r="AH1186" i="25"/>
  <c r="AH1187" i="25"/>
  <c r="AI1187" i="25" s="1"/>
  <c r="AH1188" i="25"/>
  <c r="AI1188" i="25" s="1"/>
  <c r="AH1189" i="25"/>
  <c r="AI1189" i="25" s="1"/>
  <c r="AH1190" i="25"/>
  <c r="AI1190" i="25" s="1"/>
  <c r="AH1191" i="25"/>
  <c r="AH1192" i="25"/>
  <c r="AH1193" i="25"/>
  <c r="AH1194" i="25"/>
  <c r="AI1194" i="25" s="1"/>
  <c r="AH1195" i="25"/>
  <c r="AH1196" i="25"/>
  <c r="AI1196" i="25" s="1"/>
  <c r="AH1197" i="25"/>
  <c r="AH1198" i="25"/>
  <c r="AH1199" i="25"/>
  <c r="AI1199" i="25" s="1"/>
  <c r="AH1200" i="25"/>
  <c r="AI1200" i="25" s="1"/>
  <c r="AH1201" i="25"/>
  <c r="AI1201" i="25" s="1"/>
  <c r="AH1202" i="25"/>
  <c r="AI1202" i="25" s="1"/>
  <c r="AH1203" i="25"/>
  <c r="AH1204" i="25"/>
  <c r="AH1205" i="25"/>
  <c r="AH1206" i="25"/>
  <c r="AI1206" i="25" s="1"/>
  <c r="AH1207" i="25"/>
  <c r="AH1208" i="25"/>
  <c r="AI1208" i="25" s="1"/>
  <c r="AH1209" i="25"/>
  <c r="AH1210" i="25"/>
  <c r="AH1211" i="25"/>
  <c r="AI1211" i="25" s="1"/>
  <c r="AH1212" i="25"/>
  <c r="AH1213" i="25"/>
  <c r="AI1213" i="25" s="1"/>
  <c r="AH1214" i="25"/>
  <c r="AI1214" i="25" s="1"/>
  <c r="AH1215" i="25"/>
  <c r="AH1216" i="25"/>
  <c r="AH1217" i="25"/>
  <c r="AH1218" i="25"/>
  <c r="AI1218" i="25" s="1"/>
  <c r="AH1219" i="25"/>
  <c r="AH1220" i="25"/>
  <c r="AI1220" i="25" s="1"/>
  <c r="AH1221" i="25"/>
  <c r="AH1222" i="25"/>
  <c r="AH1223" i="25"/>
  <c r="AI1223" i="25" s="1"/>
  <c r="AH1224" i="25"/>
  <c r="AI1224" i="25" s="1"/>
  <c r="AH1225" i="25"/>
  <c r="AI1225" i="25" s="1"/>
  <c r="AH1226" i="25"/>
  <c r="AI1226" i="25" s="1"/>
  <c r="AH1227" i="25"/>
  <c r="AH1228" i="25"/>
  <c r="AH1229" i="25"/>
  <c r="AH1230" i="25"/>
  <c r="AI1230" i="25" s="1"/>
  <c r="AH1231" i="25"/>
  <c r="AH1232" i="25"/>
  <c r="AI1232" i="25" s="1"/>
  <c r="AH1233" i="25"/>
  <c r="AH1234" i="25"/>
  <c r="AH1235" i="25"/>
  <c r="AI1235" i="25" s="1"/>
  <c r="AH1236" i="25"/>
  <c r="AI1236" i="25" s="1"/>
  <c r="AH1237" i="25"/>
  <c r="AI1237" i="25" s="1"/>
  <c r="AH1238" i="25"/>
  <c r="AI1238" i="25" s="1"/>
  <c r="AH1239" i="25"/>
  <c r="AH1240" i="25"/>
  <c r="AH1241" i="25"/>
  <c r="AH1242" i="25"/>
  <c r="AI1242" i="25" s="1"/>
  <c r="AH1243" i="25"/>
  <c r="AH1244" i="25"/>
  <c r="AI1244" i="25" s="1"/>
  <c r="AH1245" i="25"/>
  <c r="AH1246" i="25"/>
  <c r="AH1247" i="25"/>
  <c r="AH1248" i="25"/>
  <c r="AI1248" i="25" s="1"/>
  <c r="AH1249" i="25"/>
  <c r="AI1249" i="25" s="1"/>
  <c r="AH1250" i="25"/>
  <c r="AI1250" i="25" s="1"/>
  <c r="AH1251" i="25"/>
  <c r="AH1252" i="25"/>
  <c r="AH1253" i="25"/>
  <c r="AH1254" i="25"/>
  <c r="AI1254" i="25" s="1"/>
  <c r="AH1255" i="25"/>
  <c r="AH1256" i="25"/>
  <c r="AI1256" i="25" s="1"/>
  <c r="AH1257" i="25"/>
  <c r="AH1258" i="25"/>
  <c r="AH1259" i="25"/>
  <c r="AI1259" i="25" s="1"/>
  <c r="AH1260" i="25"/>
  <c r="AH1261" i="25"/>
  <c r="AH1262" i="25"/>
  <c r="AH1263" i="25"/>
  <c r="AH1264" i="25"/>
  <c r="AH1265" i="25"/>
  <c r="AH1266" i="25"/>
  <c r="AI1266" i="25" s="1"/>
  <c r="AH1267" i="25"/>
  <c r="AH1268" i="25"/>
  <c r="AI1268" i="25" s="1"/>
  <c r="AH1269" i="25"/>
  <c r="AH1270" i="25"/>
  <c r="AH1271" i="25"/>
  <c r="AI1271" i="25" s="1"/>
  <c r="AH1272" i="25"/>
  <c r="AI1272" i="25" s="1"/>
  <c r="AH1273" i="25"/>
  <c r="AI1273" i="25" s="1"/>
  <c r="AH1274" i="25"/>
  <c r="AI1274" i="25" s="1"/>
  <c r="AH1275" i="25"/>
  <c r="AH1276" i="25"/>
  <c r="AH1277" i="25"/>
  <c r="AH1278" i="25"/>
  <c r="AI1278" i="25" s="1"/>
  <c r="AH1279" i="25"/>
  <c r="AH1280" i="25"/>
  <c r="AI1280" i="25" s="1"/>
  <c r="AH1281" i="25"/>
  <c r="AH1282" i="25"/>
  <c r="AH1283" i="25"/>
  <c r="AI1283" i="25" s="1"/>
  <c r="AH1284" i="25"/>
  <c r="AI1284" i="25" s="1"/>
  <c r="AH1285" i="25"/>
  <c r="AI1285" i="25" s="1"/>
  <c r="AH1286" i="25"/>
  <c r="AI1286" i="25" s="1"/>
  <c r="AH1287" i="25"/>
  <c r="AH1288" i="25"/>
  <c r="AH1289" i="25"/>
  <c r="AH1290" i="25"/>
  <c r="AI1290" i="25" s="1"/>
  <c r="AH1291" i="25"/>
  <c r="AH1292" i="25"/>
  <c r="AI1292" i="25" s="1"/>
  <c r="AH1293" i="25"/>
  <c r="AH1294" i="25"/>
  <c r="AH1295" i="25"/>
  <c r="AI1295" i="25" s="1"/>
  <c r="AH1296" i="25"/>
  <c r="AI1296" i="25" s="1"/>
  <c r="AH1297" i="25"/>
  <c r="AI1297" i="25" s="1"/>
  <c r="AH1298" i="25"/>
  <c r="AI1298" i="25" s="1"/>
  <c r="AH1299" i="25"/>
  <c r="AH1300" i="25"/>
  <c r="AH1301" i="25"/>
  <c r="AH1302" i="25"/>
  <c r="AI1302" i="25" s="1"/>
  <c r="AH1303" i="25"/>
  <c r="AH1304" i="25"/>
  <c r="AI1304" i="25" s="1"/>
  <c r="AH1305" i="25"/>
  <c r="AH1306" i="25"/>
  <c r="AH1307" i="25"/>
  <c r="AI1307" i="25" s="1"/>
  <c r="AH1308" i="25"/>
  <c r="AI1308" i="25" s="1"/>
  <c r="AH1309" i="25"/>
  <c r="AI1309" i="25" s="1"/>
  <c r="AH1310" i="25"/>
  <c r="AI1310" i="25" s="1"/>
  <c r="AH1311" i="25"/>
  <c r="AH1312" i="25"/>
  <c r="AH1313" i="25"/>
  <c r="AH1314" i="25"/>
  <c r="AI1314" i="25" s="1"/>
  <c r="AH1315" i="25"/>
  <c r="AH1316" i="25"/>
  <c r="AI1316" i="25" s="1"/>
  <c r="AH1317" i="25"/>
  <c r="AH1318" i="25"/>
  <c r="AH1319" i="25"/>
  <c r="AI1319" i="25" s="1"/>
  <c r="AH1320" i="25"/>
  <c r="AI1320" i="25" s="1"/>
  <c r="AH1321" i="25"/>
  <c r="AI1321" i="25" s="1"/>
  <c r="AH1322" i="25"/>
  <c r="AI1322" i="25" s="1"/>
  <c r="AH1323" i="25"/>
  <c r="AH1324" i="25"/>
  <c r="AH1325" i="25"/>
  <c r="AH1326" i="25"/>
  <c r="AI1326" i="25" s="1"/>
  <c r="AH1327" i="25"/>
  <c r="AH1328" i="25"/>
  <c r="AI1328" i="25" s="1"/>
  <c r="AH1329" i="25"/>
  <c r="AH1330" i="25"/>
  <c r="AH1331" i="25"/>
  <c r="AI1331" i="25" s="1"/>
  <c r="AH1332" i="25"/>
  <c r="AI1332" i="25" s="1"/>
  <c r="AH1333" i="25"/>
  <c r="AI1333" i="25" s="1"/>
  <c r="AH1334" i="25"/>
  <c r="AI1334" i="25" s="1"/>
  <c r="AH1335" i="25"/>
  <c r="AH1336" i="25"/>
  <c r="AH1337" i="25"/>
  <c r="AH1338" i="25"/>
  <c r="AI1338" i="25" s="1"/>
  <c r="AH1339" i="25"/>
  <c r="AH1340" i="25"/>
  <c r="AI1340" i="25" s="1"/>
  <c r="AH1341" i="25"/>
  <c r="AH1342" i="25"/>
  <c r="AH1343" i="25"/>
  <c r="AH1344" i="25"/>
  <c r="AI1344" i="25" s="1"/>
  <c r="AH1345" i="25"/>
  <c r="AI1345" i="25" s="1"/>
  <c r="AH1346" i="25"/>
  <c r="AI1346" i="25" s="1"/>
  <c r="AH1347" i="25"/>
  <c r="AH1348" i="25"/>
  <c r="AH1349" i="25"/>
  <c r="AH1350" i="25"/>
  <c r="AI1350" i="25" s="1"/>
  <c r="AH1351" i="25"/>
  <c r="AH1352" i="25"/>
  <c r="AI1352" i="25" s="1"/>
  <c r="AH1353" i="25"/>
  <c r="AH1354" i="25"/>
  <c r="AH1355" i="25"/>
  <c r="AI1355" i="25" s="1"/>
  <c r="AH1356" i="25"/>
  <c r="AI1356" i="25" s="1"/>
  <c r="AH1357" i="25"/>
  <c r="AI1357" i="25" s="1"/>
  <c r="AH1358" i="25"/>
  <c r="AI1358" i="25" s="1"/>
  <c r="AH1359" i="25"/>
  <c r="AH1360" i="25"/>
  <c r="AH1361" i="25"/>
  <c r="AH1362" i="25"/>
  <c r="AI1362" i="25" s="1"/>
  <c r="AH1363" i="25"/>
  <c r="AH1364" i="25"/>
  <c r="AI1364" i="25" s="1"/>
  <c r="AH1365" i="25"/>
  <c r="AH1366" i="25"/>
  <c r="AH1367" i="25"/>
  <c r="AI1367" i="25" s="1"/>
  <c r="AH1368" i="25"/>
  <c r="AI1368" i="25" s="1"/>
  <c r="AH1369" i="25"/>
  <c r="AI1369" i="25" s="1"/>
  <c r="AH1370" i="25"/>
  <c r="AI1370" i="25" s="1"/>
  <c r="AH1371" i="25"/>
  <c r="AH1372" i="25"/>
  <c r="AH1373" i="25"/>
  <c r="AH1374" i="25"/>
  <c r="AI1374" i="25" s="1"/>
  <c r="AH1375" i="25"/>
  <c r="AH1376" i="25"/>
  <c r="AI1376" i="25" s="1"/>
  <c r="AH1377" i="25"/>
  <c r="AH1378" i="25"/>
  <c r="AH1379" i="25"/>
  <c r="AI1379" i="25" s="1"/>
  <c r="AH1380" i="25"/>
  <c r="AI1380" i="25" s="1"/>
  <c r="AH1381" i="25"/>
  <c r="AI1381" i="25" s="1"/>
  <c r="AH1382" i="25"/>
  <c r="AI1382" i="25" s="1"/>
  <c r="AH1383" i="25"/>
  <c r="AH1384" i="25"/>
  <c r="AH1385" i="25"/>
  <c r="AH1386" i="25"/>
  <c r="AI1386" i="25" s="1"/>
  <c r="AH1387" i="25"/>
  <c r="AH1388" i="25"/>
  <c r="AI1388" i="25" s="1"/>
  <c r="AH1389" i="25"/>
  <c r="AH1390" i="25"/>
  <c r="AH1391" i="25"/>
  <c r="AH1392" i="25"/>
  <c r="AH1393" i="25"/>
  <c r="AI1393" i="25" s="1"/>
  <c r="AH1394" i="25"/>
  <c r="AI1394" i="25" s="1"/>
  <c r="AH1395" i="25"/>
  <c r="AH1396" i="25"/>
  <c r="AH1397" i="25"/>
  <c r="AH1398" i="25"/>
  <c r="AI1398" i="25" s="1"/>
  <c r="AH1399" i="25"/>
  <c r="AH1400" i="25"/>
  <c r="AI1400" i="25" s="1"/>
  <c r="AH1401" i="25"/>
  <c r="AH1402" i="25"/>
  <c r="AH1403" i="25"/>
  <c r="AI1403" i="25" s="1"/>
  <c r="AH1404" i="25"/>
  <c r="AI1404" i="25" s="1"/>
  <c r="AH1405" i="25"/>
  <c r="AI1405" i="25" s="1"/>
  <c r="AH1406" i="25"/>
  <c r="AI1406" i="25" s="1"/>
  <c r="AH1407" i="25"/>
  <c r="AH1408" i="25"/>
  <c r="AH1409" i="25"/>
  <c r="AH1410" i="25"/>
  <c r="AI1410" i="25" s="1"/>
  <c r="AH1411" i="25"/>
  <c r="AH1412" i="25"/>
  <c r="AI1412" i="25" s="1"/>
  <c r="AH1413" i="25"/>
  <c r="AH1414" i="25"/>
  <c r="AH1415" i="25"/>
  <c r="AI1415" i="25" s="1"/>
  <c r="AH1416" i="25"/>
  <c r="AI1416" i="25" s="1"/>
  <c r="AH1417" i="25"/>
  <c r="AI1417" i="25" s="1"/>
  <c r="AH1418" i="25"/>
  <c r="AI1418" i="25" s="1"/>
  <c r="AH1419" i="25"/>
  <c r="AH1420" i="25"/>
  <c r="AH1421" i="25"/>
  <c r="AH1422" i="25"/>
  <c r="AI1422" i="25" s="1"/>
  <c r="AH1423" i="25"/>
  <c r="AH1424" i="25"/>
  <c r="AI1424" i="25" s="1"/>
  <c r="AH1425" i="25"/>
  <c r="AH1426" i="25"/>
  <c r="AH1427" i="25"/>
  <c r="AI1427" i="25" s="1"/>
  <c r="AH1428" i="25"/>
  <c r="AI1428" i="25" s="1"/>
  <c r="AH1429" i="25"/>
  <c r="AI1429" i="25" s="1"/>
  <c r="AH1430" i="25"/>
  <c r="AI1430" i="25" s="1"/>
  <c r="AH1431" i="25"/>
  <c r="AH1432" i="25"/>
  <c r="AH1433" i="25"/>
  <c r="AH1434" i="25"/>
  <c r="AI1434" i="25" s="1"/>
  <c r="AH1435" i="25"/>
  <c r="AH1436" i="25"/>
  <c r="AI1436" i="25" s="1"/>
  <c r="AH1437" i="25"/>
  <c r="AH1438" i="25"/>
  <c r="AH1439" i="25"/>
  <c r="AI1439" i="25" s="1"/>
  <c r="AH1440" i="25"/>
  <c r="AH1441" i="25"/>
  <c r="AI1441" i="25" s="1"/>
  <c r="AH1442" i="25"/>
  <c r="AI1442" i="25" s="1"/>
  <c r="AH1443" i="25"/>
  <c r="AH1444" i="25"/>
  <c r="AH1445" i="25"/>
  <c r="AH1446" i="25"/>
  <c r="AI1446" i="25" s="1"/>
  <c r="AH1447" i="25"/>
  <c r="AH1448" i="25"/>
  <c r="AI1448" i="25" s="1"/>
  <c r="AH1449" i="25"/>
  <c r="AH1450" i="25"/>
  <c r="AH1451" i="25"/>
  <c r="AI1451" i="25" s="1"/>
  <c r="AH1452" i="25"/>
  <c r="AI1452" i="25" s="1"/>
  <c r="AH1453" i="25"/>
  <c r="AI1453" i="25" s="1"/>
  <c r="AH1454" i="25"/>
  <c r="AI1454" i="25" s="1"/>
  <c r="AH1455" i="25"/>
  <c r="AH1456" i="25"/>
  <c r="AH1457" i="25"/>
  <c r="AH1458" i="25"/>
  <c r="AI1458" i="25" s="1"/>
  <c r="AH1459" i="25"/>
  <c r="AH1460" i="25"/>
  <c r="AI1460" i="25" s="1"/>
  <c r="AH1461" i="25"/>
  <c r="AH1462" i="25"/>
  <c r="AH1463" i="25"/>
  <c r="AI1463" i="25" s="1"/>
  <c r="AH1464" i="25"/>
  <c r="AI1464" i="25" s="1"/>
  <c r="AH1465" i="25"/>
  <c r="AI1465" i="25" s="1"/>
  <c r="AH1466" i="25"/>
  <c r="AI1466" i="25" s="1"/>
  <c r="AH1467" i="25"/>
  <c r="AH1468" i="25"/>
  <c r="AH1469" i="25"/>
  <c r="AH1470" i="25"/>
  <c r="AI1470" i="25" s="1"/>
  <c r="AH1471" i="25"/>
  <c r="AH1472" i="25"/>
  <c r="AI1472" i="25" s="1"/>
  <c r="AH1473" i="25"/>
  <c r="AH1474" i="25"/>
  <c r="AH1475" i="25"/>
  <c r="AI1475" i="25" s="1"/>
  <c r="AH1476" i="25"/>
  <c r="AI1476" i="25" s="1"/>
  <c r="AH1477" i="25"/>
  <c r="AI1477" i="25" s="1"/>
  <c r="AH1478" i="25"/>
  <c r="AI1478" i="25" s="1"/>
  <c r="AH1479" i="25"/>
  <c r="AH1480" i="25"/>
  <c r="AH1481" i="25"/>
  <c r="AH1482" i="25"/>
  <c r="AI1482" i="25" s="1"/>
  <c r="AH1483" i="25"/>
  <c r="AH1484" i="25"/>
  <c r="AI1484" i="25" s="1"/>
  <c r="AH1485" i="25"/>
  <c r="AH1486" i="25"/>
  <c r="AH1487" i="25"/>
  <c r="AH1488" i="25"/>
  <c r="AI1488" i="25" s="1"/>
  <c r="AH1489" i="25"/>
  <c r="AI1489" i="25" s="1"/>
  <c r="AH1490" i="25"/>
  <c r="AI1490" i="25" s="1"/>
  <c r="AH1491" i="25"/>
  <c r="AH1492" i="25"/>
  <c r="AH1493" i="25"/>
  <c r="AH1494" i="25"/>
  <c r="AI1494" i="25" s="1"/>
  <c r="AH1495" i="25"/>
  <c r="AH1496" i="25"/>
  <c r="AI1496" i="25" s="1"/>
  <c r="AH1497" i="25"/>
  <c r="AH1498" i="25"/>
  <c r="AH1499" i="25"/>
  <c r="AI1499" i="25" s="1"/>
  <c r="AH1500" i="25"/>
  <c r="AI1500" i="25" s="1"/>
  <c r="AH1501" i="25"/>
  <c r="AI1501" i="25" s="1"/>
  <c r="AH1502" i="25"/>
  <c r="AI1502" i="25" s="1"/>
  <c r="AH1503" i="25"/>
  <c r="AH1504" i="25"/>
  <c r="AH1505" i="25"/>
  <c r="AH1506" i="25"/>
  <c r="AI1506" i="25" s="1"/>
  <c r="AH1507" i="25"/>
  <c r="AH1508" i="25"/>
  <c r="AI1508" i="25" s="1"/>
  <c r="AH1509" i="25"/>
  <c r="AH1510" i="25"/>
  <c r="AH1511" i="25"/>
  <c r="AI1511" i="25" s="1"/>
  <c r="AH1512" i="25"/>
  <c r="AI1512" i="25" s="1"/>
  <c r="AH1513" i="25"/>
  <c r="AI1513" i="25" s="1"/>
  <c r="AH1514" i="25"/>
  <c r="AI1514" i="25" s="1"/>
  <c r="AH1515" i="25"/>
  <c r="AH1516" i="25"/>
  <c r="AH1517" i="25"/>
  <c r="AH1518" i="25"/>
  <c r="AI1518" i="25" s="1"/>
  <c r="AH1519" i="25"/>
  <c r="AH1520" i="25"/>
  <c r="AI1520" i="25" s="1"/>
  <c r="AH1521" i="25"/>
  <c r="AH1522" i="25"/>
  <c r="AH1523" i="25"/>
  <c r="AI1523" i="25" s="1"/>
  <c r="AH1524" i="25"/>
  <c r="AI1524" i="25" s="1"/>
  <c r="AH1525" i="25"/>
  <c r="AI1525" i="25" s="1"/>
  <c r="AH1526" i="25"/>
  <c r="AI1526" i="25" s="1"/>
  <c r="AH1527" i="25"/>
  <c r="AH1528" i="25"/>
  <c r="AH1529" i="25"/>
  <c r="AH1530" i="25"/>
  <c r="AI1530" i="25" s="1"/>
  <c r="AH1531" i="25"/>
  <c r="AH1532" i="25"/>
  <c r="AI1532" i="25" s="1"/>
  <c r="AH1533" i="25"/>
  <c r="AH1534" i="25"/>
  <c r="AH1535" i="25"/>
  <c r="AH1536" i="25"/>
  <c r="AH1537" i="25"/>
  <c r="AI1537" i="25" s="1"/>
  <c r="AH1538" i="25"/>
  <c r="AI1538" i="25" s="1"/>
  <c r="AH1539" i="25"/>
  <c r="AH1540" i="25"/>
  <c r="AH1541" i="25"/>
  <c r="AH1542" i="25"/>
  <c r="AI1542" i="25" s="1"/>
  <c r="AH1543" i="25"/>
  <c r="AH1544" i="25"/>
  <c r="AI1544" i="25" s="1"/>
  <c r="AH1545" i="25"/>
  <c r="AH1546" i="25"/>
  <c r="AH1547" i="25"/>
  <c r="AI1547" i="25" s="1"/>
  <c r="AH1548" i="25"/>
  <c r="AI1548" i="25" s="1"/>
  <c r="AH1549" i="25"/>
  <c r="AI1549" i="25" s="1"/>
  <c r="AH1550" i="25"/>
  <c r="AI1550" i="25" s="1"/>
  <c r="AH1551" i="25"/>
  <c r="AH1552" i="25"/>
  <c r="AH1553" i="25"/>
  <c r="AH1554" i="25"/>
  <c r="AI1554" i="25" s="1"/>
  <c r="AH1555" i="25"/>
  <c r="AH1556" i="25"/>
  <c r="AI1556" i="25" s="1"/>
  <c r="AH1557" i="25"/>
  <c r="AH1558" i="25"/>
  <c r="AH1559" i="25"/>
  <c r="AI1559" i="25" s="1"/>
  <c r="AH1560" i="25"/>
  <c r="AI1560" i="25" s="1"/>
  <c r="AH1561" i="25"/>
  <c r="AI1561" i="25" s="1"/>
  <c r="AH1562" i="25"/>
  <c r="AI1562" i="25" s="1"/>
  <c r="AH1563" i="25"/>
  <c r="AH1564" i="25"/>
  <c r="AH1565" i="25"/>
  <c r="AH1566" i="25"/>
  <c r="AI1566" i="25" s="1"/>
  <c r="AH1567" i="25"/>
  <c r="AH1568" i="25"/>
  <c r="AI1568" i="25" s="1"/>
  <c r="AH1569" i="25"/>
  <c r="AH1570" i="25"/>
  <c r="AH1571" i="25"/>
  <c r="AI1571" i="25" s="1"/>
  <c r="AH1572" i="25"/>
  <c r="AI1572" i="25" s="1"/>
  <c r="AH1573" i="25"/>
  <c r="AI1573" i="25" s="1"/>
  <c r="AH1574" i="25"/>
  <c r="AI1574" i="25" s="1"/>
  <c r="AH1575" i="25"/>
  <c r="AH1576" i="25"/>
  <c r="AH1577" i="25"/>
  <c r="AH1578" i="25"/>
  <c r="AI1578" i="25" s="1"/>
  <c r="AH1579" i="25"/>
  <c r="AH1580" i="25"/>
  <c r="AI1580" i="25" s="1"/>
  <c r="AH1581" i="25"/>
  <c r="AH1582" i="25"/>
  <c r="AH1583" i="25"/>
  <c r="AI1583" i="25" s="1"/>
  <c r="AH1584" i="25"/>
  <c r="AH1585" i="25"/>
  <c r="AI1585" i="25" s="1"/>
  <c r="AH1586" i="25"/>
  <c r="AI1586" i="25" s="1"/>
  <c r="AH1587" i="25"/>
  <c r="AH1588" i="25"/>
  <c r="AH1589" i="25"/>
  <c r="AH1590" i="25"/>
  <c r="AI1590" i="25" s="1"/>
  <c r="AH1591" i="25"/>
  <c r="AH1592" i="25"/>
  <c r="AI1592" i="25" s="1"/>
  <c r="AH1593" i="25"/>
  <c r="AH1594" i="25"/>
  <c r="AH1595" i="25"/>
  <c r="AI1595" i="25" s="1"/>
  <c r="AH1596" i="25"/>
  <c r="AI1596" i="25" s="1"/>
  <c r="AH1597" i="25"/>
  <c r="AI1597" i="25" s="1"/>
  <c r="AH1598" i="25"/>
  <c r="AI1598" i="25" s="1"/>
  <c r="AH1599" i="25"/>
  <c r="AH1600" i="25"/>
  <c r="AH1601" i="25"/>
  <c r="AH1602" i="25"/>
  <c r="AI1602" i="25" s="1"/>
  <c r="AH1603" i="25"/>
  <c r="AH1604" i="25"/>
  <c r="AI1604" i="25" s="1"/>
  <c r="AH1605" i="25"/>
  <c r="AH1606" i="25"/>
  <c r="AH1607" i="25"/>
  <c r="AI1607" i="25" s="1"/>
  <c r="AH1608" i="25"/>
  <c r="AI1608" i="25" s="1"/>
  <c r="AH1609" i="25"/>
  <c r="AI1609" i="25" s="1"/>
  <c r="AH1610" i="25"/>
  <c r="AI1610" i="25" s="1"/>
  <c r="AH1611" i="25"/>
  <c r="AH1612" i="25"/>
  <c r="AH1613" i="25"/>
  <c r="AH1614" i="25"/>
  <c r="AI1614" i="25" s="1"/>
  <c r="AH1615" i="25"/>
  <c r="AH1616" i="25"/>
  <c r="AI1616" i="25" s="1"/>
  <c r="AH1617" i="25"/>
  <c r="AH1618" i="25"/>
  <c r="AH1619" i="25"/>
  <c r="AI1619" i="25" s="1"/>
  <c r="AH1620" i="25"/>
  <c r="AI1620" i="25" s="1"/>
  <c r="AH1621" i="25"/>
  <c r="AI1621" i="25" s="1"/>
  <c r="AH1622" i="25"/>
  <c r="AI1622" i="25" s="1"/>
  <c r="AH1623" i="25"/>
  <c r="AH1624" i="25"/>
  <c r="AH1625" i="25"/>
  <c r="AH1626" i="25"/>
  <c r="AI1626" i="25" s="1"/>
  <c r="AH1627" i="25"/>
  <c r="AH1628" i="25"/>
  <c r="AI1628" i="25" s="1"/>
  <c r="AH1629" i="25"/>
  <c r="AH1630" i="25"/>
  <c r="AH1631" i="25"/>
  <c r="AH1632" i="25"/>
  <c r="AI1632" i="25" s="1"/>
  <c r="AH1633" i="25"/>
  <c r="AI1633" i="25" s="1"/>
  <c r="AH1634" i="25"/>
  <c r="AI1634" i="25" s="1"/>
  <c r="AH1635" i="25"/>
  <c r="AH1636" i="25"/>
  <c r="AH1637" i="25"/>
  <c r="AH1638" i="25"/>
  <c r="AI1638" i="25" s="1"/>
  <c r="AH1639" i="25"/>
  <c r="AH1640" i="25"/>
  <c r="AI1640" i="25" s="1"/>
  <c r="AH1641" i="25"/>
  <c r="AH1642" i="25"/>
  <c r="AH1643" i="25"/>
  <c r="AI1643" i="25" s="1"/>
  <c r="AH1644" i="25"/>
  <c r="AI1644" i="25" s="1"/>
  <c r="AH1645" i="25"/>
  <c r="AI1645" i="25" s="1"/>
  <c r="AH1646" i="25"/>
  <c r="AI1646" i="25" s="1"/>
  <c r="AH1647" i="25"/>
  <c r="AH1648" i="25"/>
  <c r="AH1649" i="25"/>
  <c r="AH1650" i="25"/>
  <c r="AI1650" i="25" s="1"/>
  <c r="AH1651" i="25"/>
  <c r="AH1652" i="25"/>
  <c r="AI1652" i="25" s="1"/>
  <c r="AH1653" i="25"/>
  <c r="AH1654" i="25"/>
  <c r="AH1655" i="25"/>
  <c r="AI1655" i="25" s="1"/>
  <c r="AH1656" i="25"/>
  <c r="AI1656" i="25" s="1"/>
  <c r="AH1657" i="25"/>
  <c r="AI1657" i="25" s="1"/>
  <c r="AH1658" i="25"/>
  <c r="AI1658" i="25" s="1"/>
  <c r="AH1659" i="25"/>
  <c r="AH1660" i="25"/>
  <c r="AH1661" i="25"/>
  <c r="AH1662" i="25"/>
  <c r="AI1662" i="25" s="1"/>
  <c r="AH1663" i="25"/>
  <c r="AH1664" i="25"/>
  <c r="AI1664" i="25" s="1"/>
  <c r="AH1665" i="25"/>
  <c r="AH1666" i="25"/>
  <c r="AH1667" i="25"/>
  <c r="AI1667" i="25" s="1"/>
  <c r="AH1668" i="25"/>
  <c r="AI1668" i="25" s="1"/>
  <c r="AH1669" i="25"/>
  <c r="AI1669" i="25" s="1"/>
  <c r="AH1670" i="25"/>
  <c r="AI1670" i="25" s="1"/>
  <c r="AH1671" i="25"/>
  <c r="AH1672" i="25"/>
  <c r="AH1673" i="25"/>
  <c r="AH1674" i="25"/>
  <c r="AI1674" i="25" s="1"/>
  <c r="AH1675" i="25"/>
  <c r="AH1676" i="25"/>
  <c r="AI1676" i="25" s="1"/>
  <c r="AH1677" i="25"/>
  <c r="AH1678" i="25"/>
  <c r="AH1679" i="25"/>
  <c r="AH1680" i="25"/>
  <c r="AH1681" i="25"/>
  <c r="AI1681" i="25" s="1"/>
  <c r="AH1682" i="25"/>
  <c r="AI1682" i="25" s="1"/>
  <c r="AH1683" i="25"/>
  <c r="AH1684" i="25"/>
  <c r="AH1685" i="25"/>
  <c r="AH1686" i="25"/>
  <c r="AI1686" i="25" s="1"/>
  <c r="AH1687" i="25"/>
  <c r="AH1688" i="25"/>
  <c r="AI1688" i="25" s="1"/>
  <c r="AH1689" i="25"/>
  <c r="AH1690" i="25"/>
  <c r="AH1691" i="25"/>
  <c r="AI1691" i="25" s="1"/>
  <c r="AH1692" i="25"/>
  <c r="AI1692" i="25" s="1"/>
  <c r="AH1693" i="25"/>
  <c r="AI1693" i="25" s="1"/>
  <c r="AH1694" i="25"/>
  <c r="AI1694" i="25" s="1"/>
  <c r="AH1695" i="25"/>
  <c r="AH1696" i="25"/>
  <c r="AH1697" i="25"/>
  <c r="AH1698" i="25"/>
  <c r="AI1698" i="25" s="1"/>
  <c r="AH1699" i="25"/>
  <c r="AH1700" i="25"/>
  <c r="AI1700" i="25" s="1"/>
  <c r="AH1701" i="25"/>
  <c r="AH1702" i="25"/>
  <c r="AH1703" i="25"/>
  <c r="AI1703" i="25" s="1"/>
  <c r="AH1704" i="25"/>
  <c r="AI1704" i="25" s="1"/>
  <c r="AH1705" i="25"/>
  <c r="AI1705" i="25" s="1"/>
  <c r="AH1706" i="25"/>
  <c r="AI1706" i="25" s="1"/>
  <c r="AH1707" i="25"/>
  <c r="AH1708" i="25"/>
  <c r="AH1709" i="25"/>
  <c r="AH1710" i="25"/>
  <c r="AI1710" i="25" s="1"/>
  <c r="AH1711" i="25"/>
  <c r="AH1712" i="25"/>
  <c r="AI1712" i="25" s="1"/>
  <c r="AH1713" i="25"/>
  <c r="AH1714" i="25"/>
  <c r="AH1715" i="25"/>
  <c r="AI1715" i="25" s="1"/>
  <c r="AH1716" i="25"/>
  <c r="AI1716" i="25" s="1"/>
  <c r="AH1717" i="25"/>
  <c r="AI1717" i="25" s="1"/>
  <c r="AH1718" i="25"/>
  <c r="AI1718" i="25" s="1"/>
  <c r="AH1719" i="25"/>
  <c r="AH1720" i="25"/>
  <c r="AH1721" i="25"/>
  <c r="AH1722" i="25"/>
  <c r="AI1722" i="25" s="1"/>
  <c r="AH1723" i="25"/>
  <c r="AH1724" i="25"/>
  <c r="AI1724" i="25" s="1"/>
  <c r="AH1725" i="25"/>
  <c r="AH1726" i="25"/>
  <c r="AH1727" i="25"/>
  <c r="AI1727" i="25" s="1"/>
  <c r="AH1728" i="25"/>
  <c r="AH1729" i="25"/>
  <c r="AI1729" i="25" s="1"/>
  <c r="AH1730" i="25"/>
  <c r="AI1730" i="25" s="1"/>
  <c r="AH1731" i="25"/>
  <c r="AH1732" i="25"/>
  <c r="AH1733" i="25"/>
  <c r="AH1734" i="25"/>
  <c r="AI1734" i="25" s="1"/>
  <c r="AH1735" i="25"/>
  <c r="AH1736" i="25"/>
  <c r="AI1736" i="25" s="1"/>
  <c r="AH1737" i="25"/>
  <c r="AH1738" i="25"/>
  <c r="AH1739" i="25"/>
  <c r="AI1739" i="25" s="1"/>
  <c r="AH1740" i="25"/>
  <c r="AI1740" i="25" s="1"/>
  <c r="AH1741" i="25"/>
  <c r="AI1741" i="25" s="1"/>
  <c r="AH1742" i="25"/>
  <c r="AI1742" i="25" s="1"/>
  <c r="AH1743" i="25"/>
  <c r="AH1744" i="25"/>
  <c r="AH1745" i="25"/>
  <c r="AH1746" i="25"/>
  <c r="AI1746" i="25" s="1"/>
  <c r="AH1747" i="25"/>
  <c r="AH1748" i="25"/>
  <c r="AI1748" i="25" s="1"/>
  <c r="AH1749" i="25"/>
  <c r="AH1750" i="25"/>
  <c r="AH1751" i="25"/>
  <c r="AI1751" i="25" s="1"/>
  <c r="AH1752" i="25"/>
  <c r="AI1752" i="25" s="1"/>
  <c r="AH1753" i="25"/>
  <c r="AI1753" i="25" s="1"/>
  <c r="AH1754" i="25"/>
  <c r="AI1754" i="25" s="1"/>
  <c r="AH1755" i="25"/>
  <c r="AH1756" i="25"/>
  <c r="AH1757" i="25"/>
  <c r="AH1758" i="25"/>
  <c r="AI1758" i="25" s="1"/>
  <c r="AH1759" i="25"/>
  <c r="AH1760" i="25"/>
  <c r="AI1760" i="25" s="1"/>
  <c r="AH1761" i="25"/>
  <c r="AH1762" i="25"/>
  <c r="AH1763" i="25"/>
  <c r="AI1763" i="25" s="1"/>
  <c r="AH1764" i="25"/>
  <c r="AI1764" i="25" s="1"/>
  <c r="AH1765" i="25"/>
  <c r="AI1765" i="25" s="1"/>
  <c r="AH1766" i="25"/>
  <c r="AI1766" i="25" s="1"/>
  <c r="AH1767" i="25"/>
  <c r="AH1768" i="25"/>
  <c r="AH1769" i="25"/>
  <c r="AH1770" i="25"/>
  <c r="AI1770" i="25" s="1"/>
  <c r="AH1771" i="25"/>
  <c r="AH1772" i="25"/>
  <c r="AI1772" i="25" s="1"/>
  <c r="AH1773" i="25"/>
  <c r="AH1774" i="25"/>
  <c r="AH1775" i="25"/>
  <c r="AH1776" i="25"/>
  <c r="AI1776" i="25" s="1"/>
  <c r="AH1777" i="25"/>
  <c r="AI1777" i="25" s="1"/>
  <c r="AH1778" i="25"/>
  <c r="AI1778" i="25" s="1"/>
  <c r="AH8" i="25"/>
  <c r="AI9" i="25"/>
  <c r="AI15" i="25"/>
  <c r="AI21" i="25"/>
  <c r="AI22" i="25"/>
  <c r="AI27" i="25"/>
  <c r="AI28" i="25"/>
  <c r="AI29" i="25"/>
  <c r="AI33" i="25"/>
  <c r="AI39" i="25"/>
  <c r="AI40" i="25"/>
  <c r="AI41" i="25"/>
  <c r="AI45" i="25"/>
  <c r="AI46" i="25"/>
  <c r="AI51" i="25"/>
  <c r="AI52" i="25"/>
  <c r="AI53" i="25"/>
  <c r="AI57" i="25"/>
  <c r="AI63" i="25"/>
  <c r="AI64" i="25"/>
  <c r="AI69" i="25"/>
  <c r="AI75" i="25"/>
  <c r="AI76" i="25"/>
  <c r="AI81" i="25"/>
  <c r="AI82" i="25"/>
  <c r="AI83" i="25"/>
  <c r="AI84" i="25"/>
  <c r="AI85" i="25"/>
  <c r="AI87" i="25"/>
  <c r="AI88" i="25"/>
  <c r="AI93" i="25"/>
  <c r="AI99" i="25"/>
  <c r="AI100" i="25"/>
  <c r="AI101" i="25"/>
  <c r="AI105" i="25"/>
  <c r="AI106" i="25"/>
  <c r="AI107" i="25"/>
  <c r="AI111" i="25"/>
  <c r="AI112" i="25"/>
  <c r="AI113" i="25"/>
  <c r="AI117" i="25"/>
  <c r="AI123" i="25"/>
  <c r="AI124" i="25"/>
  <c r="AI129" i="25"/>
  <c r="AI130" i="25"/>
  <c r="AI132" i="25"/>
  <c r="AI135" i="25"/>
  <c r="AI136" i="25"/>
  <c r="AI137" i="25"/>
  <c r="AI141" i="25"/>
  <c r="AI142" i="25"/>
  <c r="AI147" i="25"/>
  <c r="AI148" i="25"/>
  <c r="AI149" i="25"/>
  <c r="AI153" i="25"/>
  <c r="AI154" i="25"/>
  <c r="AI155" i="25"/>
  <c r="AI156" i="25"/>
  <c r="AI157" i="25"/>
  <c r="AI159" i="25"/>
  <c r="AI160" i="25"/>
  <c r="AI161" i="25"/>
  <c r="AI165" i="25"/>
  <c r="AI166" i="25"/>
  <c r="AI171" i="25"/>
  <c r="AI172" i="25"/>
  <c r="AI173" i="25"/>
  <c r="AI175" i="25"/>
  <c r="AI177" i="25"/>
  <c r="AI180" i="25"/>
  <c r="AI183" i="25"/>
  <c r="AI184" i="25"/>
  <c r="AI185" i="25"/>
  <c r="AI189" i="25"/>
  <c r="AI190" i="25"/>
  <c r="AI195" i="25"/>
  <c r="AI196" i="25"/>
  <c r="AI197" i="25"/>
  <c r="AI199" i="25"/>
  <c r="AI201" i="25"/>
  <c r="AI204" i="25"/>
  <c r="AI207" i="25"/>
  <c r="AI208" i="25"/>
  <c r="AI213" i="25"/>
  <c r="AI219" i="25"/>
  <c r="AI220" i="25"/>
  <c r="AI221" i="25"/>
  <c r="AI223" i="25"/>
  <c r="AI225" i="25"/>
  <c r="AI226" i="25"/>
  <c r="AI231" i="25"/>
  <c r="AI232" i="25"/>
  <c r="AI233" i="25"/>
  <c r="AI237" i="25"/>
  <c r="AI238" i="25"/>
  <c r="AI243" i="25"/>
  <c r="AI244" i="25"/>
  <c r="AI247" i="25"/>
  <c r="AI249" i="25"/>
  <c r="AI250" i="25"/>
  <c r="AI255" i="25"/>
  <c r="AI256" i="25"/>
  <c r="AI257" i="25"/>
  <c r="AI261" i="25"/>
  <c r="AI267" i="25"/>
  <c r="AI268" i="25"/>
  <c r="AI269" i="25"/>
  <c r="AI273" i="25"/>
  <c r="AI274" i="25"/>
  <c r="AI279" i="25"/>
  <c r="AI280" i="25"/>
  <c r="AI281" i="25"/>
  <c r="AI283" i="25"/>
  <c r="AI285" i="25"/>
  <c r="AI286" i="25"/>
  <c r="AI291" i="25"/>
  <c r="AI292" i="25"/>
  <c r="AI293" i="25"/>
  <c r="AI297" i="25"/>
  <c r="AI303" i="25"/>
  <c r="AI304" i="25"/>
  <c r="AI305" i="25"/>
  <c r="AI309" i="25"/>
  <c r="AI310" i="25"/>
  <c r="AI311" i="25"/>
  <c r="AI312" i="25"/>
  <c r="AI315" i="25"/>
  <c r="AI316" i="25"/>
  <c r="AI317" i="25"/>
  <c r="AI321" i="25"/>
  <c r="AI322" i="25"/>
  <c r="AI327" i="25"/>
  <c r="AI328" i="25"/>
  <c r="AI329" i="25"/>
  <c r="AI333" i="25"/>
  <c r="AI335" i="25"/>
  <c r="AI339" i="25"/>
  <c r="AI340" i="25"/>
  <c r="AI341" i="25"/>
  <c r="AI345" i="25"/>
  <c r="AI346" i="25"/>
  <c r="AI351" i="25"/>
  <c r="AI352" i="25"/>
  <c r="AI353" i="25"/>
  <c r="AI357" i="25"/>
  <c r="AI363" i="25"/>
  <c r="AI364" i="25"/>
  <c r="AI369" i="25"/>
  <c r="AI375" i="25"/>
  <c r="AI376" i="25"/>
  <c r="AI377" i="25"/>
  <c r="AI379" i="25"/>
  <c r="AI381" i="25"/>
  <c r="AI382" i="25"/>
  <c r="AI387" i="25"/>
  <c r="AI388" i="25"/>
  <c r="AI389" i="25"/>
  <c r="AI393" i="25"/>
  <c r="AI394" i="25"/>
  <c r="AI399" i="25"/>
  <c r="AI400" i="25"/>
  <c r="AI401" i="25"/>
  <c r="AI405" i="25"/>
  <c r="AI406" i="25"/>
  <c r="AI408" i="25"/>
  <c r="AI411" i="25"/>
  <c r="AI412" i="25"/>
  <c r="AI413" i="25"/>
  <c r="AI417" i="25"/>
  <c r="AI418" i="25"/>
  <c r="AI423" i="25"/>
  <c r="AI424" i="25"/>
  <c r="AI425" i="25"/>
  <c r="AI429" i="25"/>
  <c r="AI430" i="25"/>
  <c r="AI431" i="25"/>
  <c r="AI432" i="25"/>
  <c r="AI433" i="25"/>
  <c r="AI435" i="25"/>
  <c r="AI436" i="25"/>
  <c r="AI437" i="25"/>
  <c r="AI441" i="25"/>
  <c r="AI442" i="25"/>
  <c r="AI447" i="25"/>
  <c r="AI448" i="25"/>
  <c r="AI449" i="25"/>
  <c r="AI453" i="25"/>
  <c r="AI457" i="25"/>
  <c r="AI459" i="25"/>
  <c r="AI460" i="25"/>
  <c r="AI461" i="25"/>
  <c r="AI465" i="25"/>
  <c r="AI466" i="25"/>
  <c r="AI471" i="25"/>
  <c r="AI472" i="25"/>
  <c r="AI473" i="25"/>
  <c r="AI475" i="25"/>
  <c r="AI477" i="25"/>
  <c r="AI478" i="25"/>
  <c r="AI483" i="25"/>
  <c r="AI484" i="25"/>
  <c r="AI485" i="25"/>
  <c r="AI489" i="25"/>
  <c r="AI495" i="25"/>
  <c r="AI496" i="25"/>
  <c r="AI497" i="25"/>
  <c r="AI501" i="25"/>
  <c r="AI502" i="25"/>
  <c r="AI507" i="25"/>
  <c r="AI508" i="25"/>
  <c r="AI509" i="25"/>
  <c r="AI513" i="25"/>
  <c r="AI514" i="25"/>
  <c r="AI519" i="25"/>
  <c r="AI520" i="25"/>
  <c r="AI521" i="25"/>
  <c r="AI525" i="25"/>
  <c r="AI526" i="25"/>
  <c r="AI531" i="25"/>
  <c r="AI532" i="25"/>
  <c r="AI533" i="25"/>
  <c r="AI537" i="25"/>
  <c r="AI538" i="25"/>
  <c r="AI543" i="25"/>
  <c r="AI544" i="25"/>
  <c r="AI545" i="25"/>
  <c r="AI549" i="25"/>
  <c r="AI550" i="25"/>
  <c r="AI555" i="25"/>
  <c r="AI556" i="25"/>
  <c r="AI557" i="25"/>
  <c r="AI561" i="25"/>
  <c r="AI567" i="25"/>
  <c r="AI568" i="25"/>
  <c r="AI569" i="25"/>
  <c r="AI573" i="25"/>
  <c r="AI574" i="25"/>
  <c r="AI579" i="25"/>
  <c r="AI580" i="25"/>
  <c r="AI581" i="25"/>
  <c r="AI582" i="25"/>
  <c r="AI585" i="25"/>
  <c r="AI587" i="25"/>
  <c r="AI588" i="25"/>
  <c r="AI589" i="25"/>
  <c r="AI591" i="25"/>
  <c r="AI592" i="25"/>
  <c r="AI593" i="25"/>
  <c r="AI595" i="25"/>
  <c r="AI597" i="25"/>
  <c r="AI598" i="25"/>
  <c r="AI603" i="25"/>
  <c r="AI604" i="25"/>
  <c r="AI605" i="25"/>
  <c r="AI609" i="25"/>
  <c r="AI610" i="25"/>
  <c r="AI615" i="25"/>
  <c r="AI616" i="25"/>
  <c r="AI617" i="25"/>
  <c r="AI621" i="25"/>
  <c r="AI622" i="25"/>
  <c r="AI627" i="25"/>
  <c r="AI628" i="25"/>
  <c r="AI629" i="25"/>
  <c r="AI633" i="25"/>
  <c r="AI634" i="25"/>
  <c r="AI639" i="25"/>
  <c r="AI640" i="25"/>
  <c r="AI641" i="25"/>
  <c r="AI645" i="25"/>
  <c r="AI651" i="25"/>
  <c r="AI652" i="25"/>
  <c r="AI653" i="25"/>
  <c r="AI657" i="25"/>
  <c r="AI658" i="25"/>
  <c r="AI663" i="25"/>
  <c r="AI664" i="25"/>
  <c r="AI665" i="25"/>
  <c r="AI667" i="25"/>
  <c r="AI669" i="25"/>
  <c r="AI670" i="25"/>
  <c r="AI672" i="25"/>
  <c r="AI673" i="25"/>
  <c r="AI675" i="25"/>
  <c r="AI676" i="25"/>
  <c r="AI677" i="25"/>
  <c r="AI681" i="25"/>
  <c r="AI687" i="25"/>
  <c r="AI688" i="25"/>
  <c r="AI689" i="25"/>
  <c r="AI693" i="25"/>
  <c r="AI694" i="25"/>
  <c r="AI695" i="25"/>
  <c r="AI696" i="25"/>
  <c r="AI699" i="25"/>
  <c r="AI700" i="25"/>
  <c r="AI701" i="25"/>
  <c r="AI703" i="25"/>
  <c r="AI705" i="25"/>
  <c r="AI711" i="25"/>
  <c r="AI712" i="25"/>
  <c r="AI713" i="25"/>
  <c r="AI717" i="25"/>
  <c r="AI718" i="25"/>
  <c r="AI723" i="25"/>
  <c r="AI724" i="25"/>
  <c r="AI725" i="25"/>
  <c r="AI729" i="25"/>
  <c r="AI735" i="25"/>
  <c r="AI736" i="25"/>
  <c r="AI737" i="25"/>
  <c r="AI741" i="25"/>
  <c r="AI742" i="25"/>
  <c r="AI747" i="25"/>
  <c r="AI748" i="25"/>
  <c r="AI749" i="25"/>
  <c r="AI751" i="25"/>
  <c r="AI753" i="25"/>
  <c r="AI755" i="25"/>
  <c r="AI756" i="25"/>
  <c r="AI759" i="25"/>
  <c r="AI760" i="25"/>
  <c r="AI761" i="25"/>
  <c r="AI765" i="25"/>
  <c r="AI771" i="25"/>
  <c r="AI772" i="25"/>
  <c r="AI773" i="25"/>
  <c r="AI777" i="25"/>
  <c r="AI778" i="25"/>
  <c r="AI783" i="25"/>
  <c r="AI784" i="25"/>
  <c r="AI785" i="25"/>
  <c r="AI789" i="25"/>
  <c r="AI795" i="25"/>
  <c r="AI796" i="25"/>
  <c r="AI797" i="25"/>
  <c r="AI801" i="25"/>
  <c r="AI802" i="25"/>
  <c r="AI807" i="25"/>
  <c r="AI808" i="25"/>
  <c r="AI809" i="25"/>
  <c r="AI813" i="25"/>
  <c r="AI814" i="25"/>
  <c r="AI819" i="25"/>
  <c r="AI820" i="25"/>
  <c r="AI821" i="25"/>
  <c r="AI823" i="25"/>
  <c r="AI825" i="25"/>
  <c r="AI826" i="25"/>
  <c r="AI831" i="25"/>
  <c r="AI832" i="25"/>
  <c r="AI833" i="25"/>
  <c r="AI837" i="25"/>
  <c r="AI838" i="25"/>
  <c r="AI843" i="25"/>
  <c r="AI844" i="25"/>
  <c r="AI845" i="25"/>
  <c r="AI849" i="25"/>
  <c r="AI850" i="25"/>
  <c r="AI855" i="25"/>
  <c r="AI856" i="25"/>
  <c r="AI857" i="25"/>
  <c r="AI859" i="25"/>
  <c r="AI861" i="25"/>
  <c r="AI862" i="25"/>
  <c r="AI867" i="25"/>
  <c r="AI868" i="25"/>
  <c r="AI869" i="25"/>
  <c r="AI873" i="25"/>
  <c r="AI874" i="25"/>
  <c r="AI875" i="25"/>
  <c r="AI876" i="25"/>
  <c r="AI877" i="25"/>
  <c r="AI879" i="25"/>
  <c r="AI880" i="25"/>
  <c r="AI881" i="25"/>
  <c r="AI885" i="25"/>
  <c r="AI886" i="25"/>
  <c r="AI891" i="25"/>
  <c r="AI892" i="25"/>
  <c r="AI893" i="25"/>
  <c r="AI897" i="25"/>
  <c r="AI903" i="25"/>
  <c r="AI904" i="25"/>
  <c r="AI905" i="25"/>
  <c r="AI907" i="25"/>
  <c r="AI909" i="25"/>
  <c r="AI910" i="25"/>
  <c r="AI911" i="25"/>
  <c r="AI915" i="25"/>
  <c r="AI916" i="25"/>
  <c r="AI917" i="25"/>
  <c r="AI921" i="25"/>
  <c r="AI927" i="25"/>
  <c r="AI928" i="25"/>
  <c r="AI929" i="25"/>
  <c r="AI931" i="25"/>
  <c r="AI933" i="25"/>
  <c r="AI934" i="25"/>
  <c r="AI935" i="25"/>
  <c r="AI936" i="25"/>
  <c r="AI939" i="25"/>
  <c r="AI940" i="25"/>
  <c r="AI941" i="25"/>
  <c r="AI945" i="25"/>
  <c r="AI946" i="25"/>
  <c r="AI951" i="25"/>
  <c r="AI952" i="25"/>
  <c r="AI953" i="25"/>
  <c r="AI957" i="25"/>
  <c r="AI958" i="25"/>
  <c r="AI959" i="25"/>
  <c r="AI963" i="25"/>
  <c r="AI964" i="25"/>
  <c r="AI965" i="25"/>
  <c r="AI969" i="25"/>
  <c r="AI970" i="25"/>
  <c r="AI975" i="25"/>
  <c r="AI976" i="25"/>
  <c r="AI977" i="25"/>
  <c r="AI979" i="25"/>
  <c r="AI981" i="25"/>
  <c r="AI982" i="25"/>
  <c r="AI987" i="25"/>
  <c r="AI988" i="25"/>
  <c r="AI989" i="25"/>
  <c r="AI991" i="25"/>
  <c r="AI993" i="25"/>
  <c r="AI997" i="25"/>
  <c r="AI999" i="25"/>
  <c r="AI1000" i="25"/>
  <c r="AI1001" i="25"/>
  <c r="AI1005" i="25"/>
  <c r="AI1006" i="25"/>
  <c r="AI1011" i="25"/>
  <c r="AI1012" i="25"/>
  <c r="AI1013" i="25"/>
  <c r="AI1015" i="25"/>
  <c r="AI1017" i="25"/>
  <c r="AI1023" i="25"/>
  <c r="AI1024" i="25"/>
  <c r="AI1025" i="25"/>
  <c r="AI1029" i="25"/>
  <c r="AI1030" i="25"/>
  <c r="AI1031" i="25"/>
  <c r="AI1033" i="25"/>
  <c r="AI1035" i="25"/>
  <c r="AI1036" i="25"/>
  <c r="AI1037" i="25"/>
  <c r="AI1041" i="25"/>
  <c r="AI1047" i="25"/>
  <c r="AI1048" i="25"/>
  <c r="AI1049" i="25"/>
  <c r="AI1051" i="25"/>
  <c r="AI1053" i="25"/>
  <c r="AI1059" i="25"/>
  <c r="AI1060" i="25"/>
  <c r="AI1061" i="25"/>
  <c r="AI1063" i="25"/>
  <c r="AI1065" i="25"/>
  <c r="AI1066" i="25"/>
  <c r="AI1067" i="25"/>
  <c r="AI1071" i="25"/>
  <c r="AI1072" i="25"/>
  <c r="AI1073" i="25"/>
  <c r="AI1077" i="25"/>
  <c r="AI1078" i="25"/>
  <c r="AI1083" i="25"/>
  <c r="AI1084" i="25"/>
  <c r="AI1085" i="25"/>
  <c r="AI1087" i="25"/>
  <c r="AI1089" i="25"/>
  <c r="AI1091" i="25"/>
  <c r="AI1095" i="25"/>
  <c r="AI1096" i="25"/>
  <c r="AI1097" i="25"/>
  <c r="AI1101" i="25"/>
  <c r="AI1102" i="25"/>
  <c r="AI1103" i="25"/>
  <c r="AI1107" i="25"/>
  <c r="AI1108" i="25"/>
  <c r="AI1109" i="25"/>
  <c r="AI1113" i="25"/>
  <c r="AI1119" i="25"/>
  <c r="AI1120" i="25"/>
  <c r="AI1121" i="25"/>
  <c r="AI1123" i="25"/>
  <c r="AI1125" i="25"/>
  <c r="AI1129" i="25"/>
  <c r="AI1131" i="25"/>
  <c r="AI1132" i="25"/>
  <c r="AI1133" i="25"/>
  <c r="AI1134" i="25"/>
  <c r="AI1135" i="25"/>
  <c r="AI1137" i="25"/>
  <c r="AI1138" i="25"/>
  <c r="AI1143" i="25"/>
  <c r="AI1144" i="25"/>
  <c r="AI1145" i="25"/>
  <c r="AI1146" i="25"/>
  <c r="AI1147" i="25"/>
  <c r="AI1149" i="25"/>
  <c r="AI1150" i="25"/>
  <c r="AI1155" i="25"/>
  <c r="AI1156" i="25"/>
  <c r="AI1157" i="25"/>
  <c r="AI1159" i="25"/>
  <c r="AI1161" i="25"/>
  <c r="AI1162" i="25"/>
  <c r="AI1163" i="25"/>
  <c r="AI1167" i="25"/>
  <c r="AI1168" i="25"/>
  <c r="AI1169" i="25"/>
  <c r="AI1171" i="25"/>
  <c r="AI1173" i="25"/>
  <c r="AI1174" i="25"/>
  <c r="AI1179" i="25"/>
  <c r="AI1180" i="25"/>
  <c r="AI1181" i="25"/>
  <c r="AI1183" i="25"/>
  <c r="AI1185" i="25"/>
  <c r="AI1186" i="25"/>
  <c r="AI1191" i="25"/>
  <c r="AI1192" i="25"/>
  <c r="AI1193" i="25"/>
  <c r="AI1195" i="25"/>
  <c r="AI1197" i="25"/>
  <c r="AI1198" i="25"/>
  <c r="AI1203" i="25"/>
  <c r="AI1204" i="25"/>
  <c r="AI1205" i="25"/>
  <c r="AI1207" i="25"/>
  <c r="AI1209" i="25"/>
  <c r="AI1210" i="25"/>
  <c r="AI1212" i="25"/>
  <c r="AI1215" i="25"/>
  <c r="AI1216" i="25"/>
  <c r="AI1217" i="25"/>
  <c r="AI1219" i="25"/>
  <c r="AI1221" i="25"/>
  <c r="AI1222" i="25"/>
  <c r="AI1227" i="25"/>
  <c r="AI1228" i="25"/>
  <c r="AI1229" i="25"/>
  <c r="AI1231" i="25"/>
  <c r="AI1233" i="25"/>
  <c r="AI1234" i="25"/>
  <c r="AI1239" i="25"/>
  <c r="AI1240" i="25"/>
  <c r="AI1241" i="25"/>
  <c r="AI1243" i="25"/>
  <c r="AI1245" i="25"/>
  <c r="AI1246" i="25"/>
  <c r="AI1247" i="25"/>
  <c r="AI1251" i="25"/>
  <c r="AI1252" i="25"/>
  <c r="AI1253" i="25"/>
  <c r="AI1255" i="25"/>
  <c r="AI1257" i="25"/>
  <c r="AI1258" i="25"/>
  <c r="AI1260" i="25"/>
  <c r="AI1261" i="25"/>
  <c r="AI1262" i="25"/>
  <c r="AI1263" i="25"/>
  <c r="AI1264" i="25"/>
  <c r="AI1265" i="25"/>
  <c r="AI1267" i="25"/>
  <c r="AI1269" i="25"/>
  <c r="AI1270" i="25"/>
  <c r="AI1275" i="25"/>
  <c r="AI1276" i="25"/>
  <c r="AI1277" i="25"/>
  <c r="AI1279" i="25"/>
  <c r="AI1281" i="25"/>
  <c r="AI1282" i="25"/>
  <c r="AI1287" i="25"/>
  <c r="AI1288" i="25"/>
  <c r="AI1289" i="25"/>
  <c r="AI1291" i="25"/>
  <c r="AI1293" i="25"/>
  <c r="AI1294" i="25"/>
  <c r="AI1299" i="25"/>
  <c r="AI1300" i="25"/>
  <c r="AI1301" i="25"/>
  <c r="AI1303" i="25"/>
  <c r="AI1305" i="25"/>
  <c r="AI1306" i="25"/>
  <c r="AI1311" i="25"/>
  <c r="AI1312" i="25"/>
  <c r="AI1313" i="25"/>
  <c r="AI1315" i="25"/>
  <c r="AI1317" i="25"/>
  <c r="AI1318" i="25"/>
  <c r="AI1323" i="25"/>
  <c r="AI1324" i="25"/>
  <c r="AI1325" i="25"/>
  <c r="AI1327" i="25"/>
  <c r="AI1329" i="25"/>
  <c r="AI1330" i="25"/>
  <c r="AI1335" i="25"/>
  <c r="AI1336" i="25"/>
  <c r="AI1337" i="25"/>
  <c r="AI1339" i="25"/>
  <c r="AI1341" i="25"/>
  <c r="AI1342" i="25"/>
  <c r="AI1343" i="25"/>
  <c r="AI1347" i="25"/>
  <c r="AI1348" i="25"/>
  <c r="AI1349" i="25"/>
  <c r="AI1351" i="25"/>
  <c r="AI1353" i="25"/>
  <c r="AI1354" i="25"/>
  <c r="AI1359" i="25"/>
  <c r="AI1360" i="25"/>
  <c r="AI1361" i="25"/>
  <c r="AI1363" i="25"/>
  <c r="AI1365" i="25"/>
  <c r="AI1366" i="25"/>
  <c r="AI1371" i="25"/>
  <c r="AI1372" i="25"/>
  <c r="AI1373" i="25"/>
  <c r="AI1375" i="25"/>
  <c r="AI1377" i="25"/>
  <c r="AI1378" i="25"/>
  <c r="AI1383" i="25"/>
  <c r="AI1384" i="25"/>
  <c r="AI1385" i="25"/>
  <c r="AI1387" i="25"/>
  <c r="AI1389" i="25"/>
  <c r="AI1390" i="25"/>
  <c r="AI1391" i="25"/>
  <c r="AI1392" i="25"/>
  <c r="AI1395" i="25"/>
  <c r="AI1396" i="25"/>
  <c r="AI1397" i="25"/>
  <c r="AI1399" i="25"/>
  <c r="AI1401" i="25"/>
  <c r="AI1402" i="25"/>
  <c r="AI1407" i="25"/>
  <c r="AI1408" i="25"/>
  <c r="AI1409" i="25"/>
  <c r="AI1411" i="25"/>
  <c r="AI1413" i="25"/>
  <c r="AI1414" i="25"/>
  <c r="AI1419" i="25"/>
  <c r="AI1420" i="25"/>
  <c r="AI1421" i="25"/>
  <c r="AI1423" i="25"/>
  <c r="AI1425" i="25"/>
  <c r="AI1426" i="25"/>
  <c r="AI1431" i="25"/>
  <c r="AI1432" i="25"/>
  <c r="AI1433" i="25"/>
  <c r="AI1435" i="25"/>
  <c r="AI1437" i="25"/>
  <c r="AI1438" i="25"/>
  <c r="AI1440" i="25"/>
  <c r="AI1443" i="25"/>
  <c r="AI1444" i="25"/>
  <c r="AI1445" i="25"/>
  <c r="AI1447" i="25"/>
  <c r="AI1449" i="25"/>
  <c r="AI1450" i="25"/>
  <c r="AI1455" i="25"/>
  <c r="AI1456" i="25"/>
  <c r="AI1457" i="25"/>
  <c r="AI1459" i="25"/>
  <c r="AI1461" i="25"/>
  <c r="AI1462" i="25"/>
  <c r="AI1467" i="25"/>
  <c r="AI1468" i="25"/>
  <c r="AI1469" i="25"/>
  <c r="AI1471" i="25"/>
  <c r="AI1473" i="25"/>
  <c r="AI1474" i="25"/>
  <c r="AI1479" i="25"/>
  <c r="AI1480" i="25"/>
  <c r="AI1481" i="25"/>
  <c r="AI1483" i="25"/>
  <c r="AI1485" i="25"/>
  <c r="AI1486" i="25"/>
  <c r="AI1487" i="25"/>
  <c r="AI1491" i="25"/>
  <c r="AI1492" i="25"/>
  <c r="AI1493" i="25"/>
  <c r="AI1495" i="25"/>
  <c r="AI1497" i="25"/>
  <c r="AI1498" i="25"/>
  <c r="AI1503" i="25"/>
  <c r="AI1504" i="25"/>
  <c r="AI1505" i="25"/>
  <c r="AI1507" i="25"/>
  <c r="AI1509" i="25"/>
  <c r="AI1510" i="25"/>
  <c r="AI1515" i="25"/>
  <c r="AI1516" i="25"/>
  <c r="AI1517" i="25"/>
  <c r="AI1519" i="25"/>
  <c r="AI1521" i="25"/>
  <c r="AI1522" i="25"/>
  <c r="AI1527" i="25"/>
  <c r="AI1528" i="25"/>
  <c r="AI1529" i="25"/>
  <c r="AI1531" i="25"/>
  <c r="AI1533" i="25"/>
  <c r="AI1534" i="25"/>
  <c r="AI1535" i="25"/>
  <c r="AI1536" i="25"/>
  <c r="AI1539" i="25"/>
  <c r="AI1540" i="25"/>
  <c r="AI1541" i="25"/>
  <c r="AI1543" i="25"/>
  <c r="AI1545" i="25"/>
  <c r="AI1546" i="25"/>
  <c r="AI1551" i="25"/>
  <c r="AI1552" i="25"/>
  <c r="AI1553" i="25"/>
  <c r="AI1555" i="25"/>
  <c r="AI1557" i="25"/>
  <c r="AI1558" i="25"/>
  <c r="AI1563" i="25"/>
  <c r="AI1564" i="25"/>
  <c r="AI1565" i="25"/>
  <c r="AI1567" i="25"/>
  <c r="AI1569" i="25"/>
  <c r="AI1570" i="25"/>
  <c r="AI1575" i="25"/>
  <c r="AI1576" i="25"/>
  <c r="AI1577" i="25"/>
  <c r="AI1579" i="25"/>
  <c r="AI1581" i="25"/>
  <c r="AI1582" i="25"/>
  <c r="AI1584" i="25"/>
  <c r="AI1587" i="25"/>
  <c r="AI1588" i="25"/>
  <c r="AI1589" i="25"/>
  <c r="AI1591" i="25"/>
  <c r="AI1593" i="25"/>
  <c r="AI1594" i="25"/>
  <c r="AI1599" i="25"/>
  <c r="AI1600" i="25"/>
  <c r="AI1601" i="25"/>
  <c r="AI1603" i="25"/>
  <c r="AI1605" i="25"/>
  <c r="AI1606" i="25"/>
  <c r="AI1611" i="25"/>
  <c r="AI1612" i="25"/>
  <c r="AI1613" i="25"/>
  <c r="AI1615" i="25"/>
  <c r="AI1617" i="25"/>
  <c r="AI1618" i="25"/>
  <c r="AI1623" i="25"/>
  <c r="AI1624" i="25"/>
  <c r="AI1625" i="25"/>
  <c r="AI1627" i="25"/>
  <c r="AI1629" i="25"/>
  <c r="AI1630" i="25"/>
  <c r="AI1631" i="25"/>
  <c r="AI1635" i="25"/>
  <c r="AI1636" i="25"/>
  <c r="AI1637" i="25"/>
  <c r="AI1639" i="25"/>
  <c r="AI1641" i="25"/>
  <c r="AI1642" i="25"/>
  <c r="AI1647" i="25"/>
  <c r="AI1648" i="25"/>
  <c r="AI1649" i="25"/>
  <c r="AI1651" i="25"/>
  <c r="AI1653" i="25"/>
  <c r="AI1654" i="25"/>
  <c r="AI1659" i="25"/>
  <c r="AI1660" i="25"/>
  <c r="AI1661" i="25"/>
  <c r="AI1663" i="25"/>
  <c r="AI1665" i="25"/>
  <c r="AI1666" i="25"/>
  <c r="AI1671" i="25"/>
  <c r="AI1672" i="25"/>
  <c r="AI1673" i="25"/>
  <c r="AI1675" i="25"/>
  <c r="AI1677" i="25"/>
  <c r="AI1678" i="25"/>
  <c r="AI1679" i="25"/>
  <c r="AI1680" i="25"/>
  <c r="AI1683" i="25"/>
  <c r="AI1684" i="25"/>
  <c r="AI1685" i="25"/>
  <c r="AI1687" i="25"/>
  <c r="AI1689" i="25"/>
  <c r="AI1690" i="25"/>
  <c r="AI1695" i="25"/>
  <c r="AI1696" i="25"/>
  <c r="AI1697" i="25"/>
  <c r="AI1699" i="25"/>
  <c r="AI1701" i="25"/>
  <c r="AI1702" i="25"/>
  <c r="AI1707" i="25"/>
  <c r="AI1708" i="25"/>
  <c r="AI1709" i="25"/>
  <c r="AI1711" i="25"/>
  <c r="AI1713" i="25"/>
  <c r="AI1714" i="25"/>
  <c r="AI1719" i="25"/>
  <c r="AI1720" i="25"/>
  <c r="AI1721" i="25"/>
  <c r="AI1723" i="25"/>
  <c r="AI1725" i="25"/>
  <c r="AI1726" i="25"/>
  <c r="AI1728" i="25"/>
  <c r="AI1731" i="25"/>
  <c r="AI1732" i="25"/>
  <c r="AI1733" i="25"/>
  <c r="AI1735" i="25"/>
  <c r="AI1737" i="25"/>
  <c r="AI1738" i="25"/>
  <c r="AI1743" i="25"/>
  <c r="AI1744" i="25"/>
  <c r="AI1745" i="25"/>
  <c r="AI1747" i="25"/>
  <c r="AI1749" i="25"/>
  <c r="AI1750" i="25"/>
  <c r="AI1755" i="25"/>
  <c r="AI1756" i="25"/>
  <c r="AI1757" i="25"/>
  <c r="AI1759" i="25"/>
  <c r="AI1761" i="25"/>
  <c r="AI1762" i="25"/>
  <c r="AI1767" i="25"/>
  <c r="AI1768" i="25"/>
  <c r="AI1769" i="25"/>
  <c r="AI1771" i="25"/>
  <c r="AI1773" i="25"/>
  <c r="AI1774" i="25"/>
  <c r="AI1775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AA83" i="17" l="1"/>
  <c r="AB83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J39" i="35"/>
  <c r="J38" i="35"/>
  <c r="J37" i="35"/>
  <c r="J36" i="35"/>
  <c r="J35" i="35"/>
  <c r="J34" i="35"/>
  <c r="E34" i="35"/>
  <c r="D34" i="35"/>
  <c r="J33" i="35"/>
  <c r="J32" i="35"/>
  <c r="J31" i="35"/>
  <c r="J30" i="35"/>
  <c r="J29" i="35"/>
  <c r="J28" i="35"/>
  <c r="J27" i="35"/>
  <c r="J26" i="35"/>
  <c r="E26" i="35"/>
  <c r="D26" i="35"/>
  <c r="D25" i="35" s="1"/>
  <c r="J25" i="35"/>
  <c r="J20" i="35"/>
  <c r="J19" i="35"/>
  <c r="J18" i="35"/>
  <c r="E18" i="35"/>
  <c r="D18" i="35"/>
  <c r="J17" i="35"/>
  <c r="J16" i="35"/>
  <c r="J15" i="35"/>
  <c r="J14" i="35"/>
  <c r="J13" i="35"/>
  <c r="J12" i="35"/>
  <c r="J11" i="35"/>
  <c r="J10" i="35"/>
  <c r="E10" i="35"/>
  <c r="D10" i="35"/>
  <c r="J9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D21" i="34" s="1"/>
  <c r="H28" i="12" s="1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V501" i="25"/>
  <c r="T501" i="25"/>
  <c r="S501" i="25"/>
  <c r="R501" i="25"/>
  <c r="G501" i="25"/>
  <c r="F501" i="25"/>
  <c r="D501" i="25"/>
  <c r="B501" i="25"/>
  <c r="V500" i="25"/>
  <c r="T500" i="25"/>
  <c r="S500" i="25"/>
  <c r="R500" i="25"/>
  <c r="G500" i="25"/>
  <c r="F500" i="25"/>
  <c r="D500" i="25"/>
  <c r="B500" i="25"/>
  <c r="V499" i="25"/>
  <c r="T499" i="25"/>
  <c r="S499" i="25"/>
  <c r="R499" i="25"/>
  <c r="G499" i="25"/>
  <c r="F499" i="25"/>
  <c r="D499" i="25"/>
  <c r="B499" i="25"/>
  <c r="V498" i="25"/>
  <c r="T498" i="25"/>
  <c r="S498" i="25"/>
  <c r="R498" i="25"/>
  <c r="G498" i="25"/>
  <c r="F498" i="25"/>
  <c r="D498" i="25"/>
  <c r="B498" i="25"/>
  <c r="V497" i="25"/>
  <c r="T497" i="25"/>
  <c r="S497" i="25"/>
  <c r="R497" i="25"/>
  <c r="G497" i="25"/>
  <c r="F497" i="25"/>
  <c r="D497" i="25"/>
  <c r="B497" i="25"/>
  <c r="V496" i="25"/>
  <c r="T496" i="25"/>
  <c r="S496" i="25"/>
  <c r="R496" i="25"/>
  <c r="G496" i="25"/>
  <c r="F496" i="25"/>
  <c r="D496" i="25"/>
  <c r="B496" i="25"/>
  <c r="V495" i="25"/>
  <c r="T495" i="25"/>
  <c r="S495" i="25"/>
  <c r="R495" i="25"/>
  <c r="G495" i="25"/>
  <c r="F495" i="25"/>
  <c r="D495" i="25"/>
  <c r="B495" i="25"/>
  <c r="V494" i="25"/>
  <c r="T494" i="25"/>
  <c r="S494" i="25"/>
  <c r="R494" i="25"/>
  <c r="G494" i="25"/>
  <c r="F494" i="25"/>
  <c r="D494" i="25"/>
  <c r="B494" i="25"/>
  <c r="V493" i="25"/>
  <c r="T493" i="25"/>
  <c r="S493" i="25"/>
  <c r="R493" i="25"/>
  <c r="G493" i="25"/>
  <c r="F493" i="25"/>
  <c r="D493" i="25"/>
  <c r="B493" i="25"/>
  <c r="V492" i="25"/>
  <c r="T492" i="25"/>
  <c r="S492" i="25"/>
  <c r="R492" i="25"/>
  <c r="G492" i="25"/>
  <c r="F492" i="25"/>
  <c r="D492" i="25"/>
  <c r="B492" i="25"/>
  <c r="V491" i="25"/>
  <c r="T491" i="25"/>
  <c r="S491" i="25"/>
  <c r="R491" i="25"/>
  <c r="G491" i="25"/>
  <c r="F491" i="25"/>
  <c r="D491" i="25"/>
  <c r="B491" i="25"/>
  <c r="V490" i="25"/>
  <c r="T490" i="25"/>
  <c r="S490" i="25"/>
  <c r="R490" i="25"/>
  <c r="G490" i="25"/>
  <c r="F490" i="25"/>
  <c r="D490" i="25"/>
  <c r="B490" i="25"/>
  <c r="V489" i="25"/>
  <c r="T489" i="25"/>
  <c r="S489" i="25"/>
  <c r="R489" i="25"/>
  <c r="G489" i="25"/>
  <c r="F489" i="25"/>
  <c r="D489" i="25"/>
  <c r="B489" i="25"/>
  <c r="V488" i="25"/>
  <c r="T488" i="25"/>
  <c r="S488" i="25"/>
  <c r="R488" i="25"/>
  <c r="G488" i="25"/>
  <c r="F488" i="25"/>
  <c r="D488" i="25"/>
  <c r="B488" i="25"/>
  <c r="V487" i="25"/>
  <c r="T487" i="25"/>
  <c r="S487" i="25"/>
  <c r="R487" i="25"/>
  <c r="G487" i="25"/>
  <c r="F487" i="25"/>
  <c r="D487" i="25"/>
  <c r="B487" i="25"/>
  <c r="V486" i="25"/>
  <c r="T486" i="25"/>
  <c r="S486" i="25"/>
  <c r="R486" i="25"/>
  <c r="G486" i="25"/>
  <c r="F486" i="25"/>
  <c r="D486" i="25"/>
  <c r="B486" i="25"/>
  <c r="V485" i="25"/>
  <c r="T485" i="25"/>
  <c r="S485" i="25"/>
  <c r="R485" i="25"/>
  <c r="G485" i="25"/>
  <c r="F485" i="25"/>
  <c r="D485" i="25"/>
  <c r="B485" i="25"/>
  <c r="V484" i="25"/>
  <c r="T484" i="25"/>
  <c r="S484" i="25"/>
  <c r="R484" i="25"/>
  <c r="G484" i="25"/>
  <c r="F484" i="25"/>
  <c r="D484" i="25"/>
  <c r="B484" i="25"/>
  <c r="V483" i="25"/>
  <c r="T483" i="25"/>
  <c r="S483" i="25"/>
  <c r="R483" i="25"/>
  <c r="G483" i="25"/>
  <c r="F483" i="25"/>
  <c r="D483" i="25"/>
  <c r="B483" i="25"/>
  <c r="V482" i="25"/>
  <c r="T482" i="25"/>
  <c r="S482" i="25"/>
  <c r="R482" i="25"/>
  <c r="G482" i="25"/>
  <c r="F482" i="25"/>
  <c r="D482" i="25"/>
  <c r="B482" i="25"/>
  <c r="V481" i="25"/>
  <c r="T481" i="25"/>
  <c r="S481" i="25"/>
  <c r="R481" i="25"/>
  <c r="G481" i="25"/>
  <c r="F481" i="25"/>
  <c r="D481" i="25"/>
  <c r="B481" i="25"/>
  <c r="V480" i="25"/>
  <c r="T480" i="25"/>
  <c r="S480" i="25"/>
  <c r="R480" i="25"/>
  <c r="G480" i="25"/>
  <c r="F480" i="25"/>
  <c r="D480" i="25"/>
  <c r="B480" i="25"/>
  <c r="V479" i="25"/>
  <c r="T479" i="25"/>
  <c r="S479" i="25"/>
  <c r="R479" i="25"/>
  <c r="G479" i="25"/>
  <c r="F479" i="25"/>
  <c r="D479" i="25"/>
  <c r="B479" i="25"/>
  <c r="V478" i="25"/>
  <c r="T478" i="25"/>
  <c r="S478" i="25"/>
  <c r="R478" i="25"/>
  <c r="G478" i="25"/>
  <c r="F478" i="25"/>
  <c r="D478" i="25"/>
  <c r="B478" i="25"/>
  <c r="V477" i="25"/>
  <c r="T477" i="25"/>
  <c r="S477" i="25"/>
  <c r="R477" i="25"/>
  <c r="G477" i="25"/>
  <c r="F477" i="25"/>
  <c r="D477" i="25"/>
  <c r="B477" i="25"/>
  <c r="V476" i="25"/>
  <c r="T476" i="25"/>
  <c r="S476" i="25"/>
  <c r="R476" i="25"/>
  <c r="G476" i="25"/>
  <c r="F476" i="25"/>
  <c r="D476" i="25"/>
  <c r="B476" i="25"/>
  <c r="V475" i="25"/>
  <c r="T475" i="25"/>
  <c r="S475" i="25"/>
  <c r="R475" i="25"/>
  <c r="G475" i="25"/>
  <c r="F475" i="25"/>
  <c r="D475" i="25"/>
  <c r="B475" i="25"/>
  <c r="V474" i="25"/>
  <c r="T474" i="25"/>
  <c r="S474" i="25"/>
  <c r="R474" i="25"/>
  <c r="G474" i="25"/>
  <c r="F474" i="25"/>
  <c r="D474" i="25"/>
  <c r="B474" i="25"/>
  <c r="V473" i="25"/>
  <c r="T473" i="25"/>
  <c r="S473" i="25"/>
  <c r="R473" i="25"/>
  <c r="G473" i="25"/>
  <c r="F473" i="25"/>
  <c r="D473" i="25"/>
  <c r="B473" i="25"/>
  <c r="V472" i="25"/>
  <c r="T472" i="25"/>
  <c r="S472" i="25"/>
  <c r="R472" i="25"/>
  <c r="G472" i="25"/>
  <c r="F472" i="25"/>
  <c r="D472" i="25"/>
  <c r="B472" i="25"/>
  <c r="V471" i="25"/>
  <c r="T471" i="25"/>
  <c r="S471" i="25"/>
  <c r="R471" i="25"/>
  <c r="G471" i="25"/>
  <c r="F471" i="25"/>
  <c r="D471" i="25"/>
  <c r="B471" i="25"/>
  <c r="V470" i="25"/>
  <c r="T470" i="25"/>
  <c r="S470" i="25"/>
  <c r="R470" i="25"/>
  <c r="G470" i="25"/>
  <c r="F470" i="25"/>
  <c r="D470" i="25"/>
  <c r="B470" i="25"/>
  <c r="V469" i="25"/>
  <c r="T469" i="25"/>
  <c r="S469" i="25"/>
  <c r="R469" i="25"/>
  <c r="G469" i="25"/>
  <c r="F469" i="25"/>
  <c r="D469" i="25"/>
  <c r="B469" i="25"/>
  <c r="V468" i="25"/>
  <c r="T468" i="25"/>
  <c r="S468" i="25"/>
  <c r="R468" i="25"/>
  <c r="G468" i="25"/>
  <c r="F468" i="25"/>
  <c r="D468" i="25"/>
  <c r="B468" i="25"/>
  <c r="V467" i="25"/>
  <c r="T467" i="25"/>
  <c r="S467" i="25"/>
  <c r="R467" i="25"/>
  <c r="G467" i="25"/>
  <c r="F467" i="25"/>
  <c r="D467" i="25"/>
  <c r="B467" i="25"/>
  <c r="V466" i="25"/>
  <c r="T466" i="25"/>
  <c r="S466" i="25"/>
  <c r="R466" i="25"/>
  <c r="G466" i="25"/>
  <c r="F466" i="25"/>
  <c r="D466" i="25"/>
  <c r="B466" i="25"/>
  <c r="V465" i="25"/>
  <c r="T465" i="25"/>
  <c r="S465" i="25"/>
  <c r="R465" i="25"/>
  <c r="G465" i="25"/>
  <c r="F465" i="25"/>
  <c r="D465" i="25"/>
  <c r="B465" i="25"/>
  <c r="V464" i="25"/>
  <c r="T464" i="25"/>
  <c r="S464" i="25"/>
  <c r="R464" i="25"/>
  <c r="G464" i="25"/>
  <c r="F464" i="25"/>
  <c r="D464" i="25"/>
  <c r="B464" i="25"/>
  <c r="V463" i="25"/>
  <c r="T463" i="25"/>
  <c r="S463" i="25"/>
  <c r="R463" i="25"/>
  <c r="G463" i="25"/>
  <c r="F463" i="25"/>
  <c r="D463" i="25"/>
  <c r="B463" i="25"/>
  <c r="V462" i="25"/>
  <c r="T462" i="25"/>
  <c r="S462" i="25"/>
  <c r="R462" i="25"/>
  <c r="G462" i="25"/>
  <c r="F462" i="25"/>
  <c r="D462" i="25"/>
  <c r="B462" i="25"/>
  <c r="V461" i="25"/>
  <c r="T461" i="25"/>
  <c r="S461" i="25"/>
  <c r="R461" i="25"/>
  <c r="G461" i="25"/>
  <c r="F461" i="25"/>
  <c r="D461" i="25"/>
  <c r="B461" i="25"/>
  <c r="V460" i="25"/>
  <c r="T460" i="25"/>
  <c r="S460" i="25"/>
  <c r="R460" i="25"/>
  <c r="G460" i="25"/>
  <c r="F460" i="25"/>
  <c r="D460" i="25"/>
  <c r="B460" i="25"/>
  <c r="V459" i="25"/>
  <c r="T459" i="25"/>
  <c r="S459" i="25"/>
  <c r="R459" i="25"/>
  <c r="G459" i="25"/>
  <c r="F459" i="25"/>
  <c r="D459" i="25"/>
  <c r="B459" i="25"/>
  <c r="V458" i="25"/>
  <c r="T458" i="25"/>
  <c r="S458" i="25"/>
  <c r="R458" i="25"/>
  <c r="G458" i="25"/>
  <c r="F458" i="25"/>
  <c r="D458" i="25"/>
  <c r="B458" i="25"/>
  <c r="V457" i="25"/>
  <c r="T457" i="25"/>
  <c r="S457" i="25"/>
  <c r="R457" i="25"/>
  <c r="G457" i="25"/>
  <c r="F457" i="25"/>
  <c r="D457" i="25"/>
  <c r="B457" i="25"/>
  <c r="V456" i="25"/>
  <c r="T456" i="25"/>
  <c r="S456" i="25"/>
  <c r="R456" i="25"/>
  <c r="G456" i="25"/>
  <c r="F456" i="25"/>
  <c r="D456" i="25"/>
  <c r="B456" i="25"/>
  <c r="V455" i="25"/>
  <c r="T455" i="25"/>
  <c r="S455" i="25"/>
  <c r="R455" i="25"/>
  <c r="G455" i="25"/>
  <c r="F455" i="25"/>
  <c r="D455" i="25"/>
  <c r="B455" i="25"/>
  <c r="V454" i="25"/>
  <c r="T454" i="25"/>
  <c r="S454" i="25"/>
  <c r="R454" i="25"/>
  <c r="G454" i="25"/>
  <c r="F454" i="25"/>
  <c r="D454" i="25"/>
  <c r="B454" i="25"/>
  <c r="V453" i="25"/>
  <c r="T453" i="25"/>
  <c r="S453" i="25"/>
  <c r="R453" i="25"/>
  <c r="G453" i="25"/>
  <c r="F453" i="25"/>
  <c r="D453" i="25"/>
  <c r="B453" i="25"/>
  <c r="V452" i="25"/>
  <c r="T452" i="25"/>
  <c r="S452" i="25"/>
  <c r="R452" i="25"/>
  <c r="G452" i="25"/>
  <c r="F452" i="25"/>
  <c r="D452" i="25"/>
  <c r="B452" i="25"/>
  <c r="V451" i="25"/>
  <c r="T451" i="25"/>
  <c r="S451" i="25"/>
  <c r="R451" i="25"/>
  <c r="G451" i="25"/>
  <c r="F451" i="25"/>
  <c r="D451" i="25"/>
  <c r="B451" i="25"/>
  <c r="V450" i="25"/>
  <c r="T450" i="25"/>
  <c r="S450" i="25"/>
  <c r="R450" i="25"/>
  <c r="G450" i="25"/>
  <c r="F450" i="25"/>
  <c r="D450" i="25"/>
  <c r="B450" i="25"/>
  <c r="V449" i="25"/>
  <c r="T449" i="25"/>
  <c r="S449" i="25"/>
  <c r="R449" i="25"/>
  <c r="G449" i="25"/>
  <c r="F449" i="25"/>
  <c r="D449" i="25"/>
  <c r="B449" i="25"/>
  <c r="V448" i="25"/>
  <c r="T448" i="25"/>
  <c r="S448" i="25"/>
  <c r="R448" i="25"/>
  <c r="G448" i="25"/>
  <c r="F448" i="25"/>
  <c r="D448" i="25"/>
  <c r="B448" i="25"/>
  <c r="V447" i="25"/>
  <c r="T447" i="25"/>
  <c r="S447" i="25"/>
  <c r="R447" i="25"/>
  <c r="G447" i="25"/>
  <c r="F447" i="25"/>
  <c r="D447" i="25"/>
  <c r="B447" i="25"/>
  <c r="V446" i="25"/>
  <c r="T446" i="25"/>
  <c r="S446" i="25"/>
  <c r="R446" i="25"/>
  <c r="G446" i="25"/>
  <c r="F446" i="25"/>
  <c r="D446" i="25"/>
  <c r="B446" i="25"/>
  <c r="V445" i="25"/>
  <c r="T445" i="25"/>
  <c r="S445" i="25"/>
  <c r="R445" i="25"/>
  <c r="G445" i="25"/>
  <c r="F445" i="25"/>
  <c r="D445" i="25"/>
  <c r="B445" i="25"/>
  <c r="V444" i="25"/>
  <c r="T444" i="25"/>
  <c r="S444" i="25"/>
  <c r="R444" i="25"/>
  <c r="G444" i="25"/>
  <c r="F444" i="25"/>
  <c r="D444" i="25"/>
  <c r="B444" i="25"/>
  <c r="V443" i="25"/>
  <c r="T443" i="25"/>
  <c r="S443" i="25"/>
  <c r="R443" i="25"/>
  <c r="G443" i="25"/>
  <c r="F443" i="25"/>
  <c r="D443" i="25"/>
  <c r="B443" i="25"/>
  <c r="V442" i="25"/>
  <c r="T442" i="25"/>
  <c r="S442" i="25"/>
  <c r="R442" i="25"/>
  <c r="G442" i="25"/>
  <c r="F442" i="25"/>
  <c r="D442" i="25"/>
  <c r="B442" i="25"/>
  <c r="V441" i="25"/>
  <c r="T441" i="25"/>
  <c r="S441" i="25"/>
  <c r="R441" i="25"/>
  <c r="G441" i="25"/>
  <c r="F441" i="25"/>
  <c r="D441" i="25"/>
  <c r="B441" i="25"/>
  <c r="V440" i="25"/>
  <c r="T440" i="25"/>
  <c r="S440" i="25"/>
  <c r="R440" i="25"/>
  <c r="G440" i="25"/>
  <c r="F440" i="25"/>
  <c r="D440" i="25"/>
  <c r="B440" i="25"/>
  <c r="V439" i="25"/>
  <c r="T439" i="25"/>
  <c r="S439" i="25"/>
  <c r="R439" i="25"/>
  <c r="G439" i="25"/>
  <c r="F439" i="25"/>
  <c r="D439" i="25"/>
  <c r="B439" i="25"/>
  <c r="V438" i="25"/>
  <c r="T438" i="25"/>
  <c r="S438" i="25"/>
  <c r="R438" i="25"/>
  <c r="G438" i="25"/>
  <c r="F438" i="25"/>
  <c r="D438" i="25"/>
  <c r="B438" i="25"/>
  <c r="V437" i="25"/>
  <c r="T437" i="25"/>
  <c r="S437" i="25"/>
  <c r="R437" i="25"/>
  <c r="G437" i="25"/>
  <c r="F437" i="25"/>
  <c r="D437" i="25"/>
  <c r="B437" i="25"/>
  <c r="V436" i="25"/>
  <c r="T436" i="25"/>
  <c r="S436" i="25"/>
  <c r="R436" i="25"/>
  <c r="G436" i="25"/>
  <c r="F436" i="25"/>
  <c r="D436" i="25"/>
  <c r="B436" i="25"/>
  <c r="V435" i="25"/>
  <c r="T435" i="25"/>
  <c r="S435" i="25"/>
  <c r="R435" i="25"/>
  <c r="G435" i="25"/>
  <c r="F435" i="25"/>
  <c r="D435" i="25"/>
  <c r="B435" i="25"/>
  <c r="V434" i="25"/>
  <c r="T434" i="25"/>
  <c r="S434" i="25"/>
  <c r="R434" i="25"/>
  <c r="G434" i="25"/>
  <c r="F434" i="25"/>
  <c r="D434" i="25"/>
  <c r="B434" i="25"/>
  <c r="V433" i="25"/>
  <c r="T433" i="25"/>
  <c r="S433" i="25"/>
  <c r="R433" i="25"/>
  <c r="G433" i="25"/>
  <c r="F433" i="25"/>
  <c r="D433" i="25"/>
  <c r="B433" i="25"/>
  <c r="V432" i="25"/>
  <c r="T432" i="25"/>
  <c r="S432" i="25"/>
  <c r="R432" i="25"/>
  <c r="G432" i="25"/>
  <c r="F432" i="25"/>
  <c r="D432" i="25"/>
  <c r="B432" i="25"/>
  <c r="V431" i="25"/>
  <c r="T431" i="25"/>
  <c r="S431" i="25"/>
  <c r="R431" i="25"/>
  <c r="G431" i="25"/>
  <c r="F431" i="25"/>
  <c r="D431" i="25"/>
  <c r="B431" i="25"/>
  <c r="V430" i="25"/>
  <c r="T430" i="25"/>
  <c r="S430" i="25"/>
  <c r="R430" i="25"/>
  <c r="G430" i="25"/>
  <c r="F430" i="25"/>
  <c r="D430" i="25"/>
  <c r="B430" i="25"/>
  <c r="V429" i="25"/>
  <c r="T429" i="25"/>
  <c r="S429" i="25"/>
  <c r="R429" i="25"/>
  <c r="G429" i="25"/>
  <c r="F429" i="25"/>
  <c r="D429" i="25"/>
  <c r="B429" i="25"/>
  <c r="V428" i="25"/>
  <c r="T428" i="25"/>
  <c r="S428" i="25"/>
  <c r="R428" i="25"/>
  <c r="G428" i="25"/>
  <c r="F428" i="25"/>
  <c r="D428" i="25"/>
  <c r="B428" i="25"/>
  <c r="V427" i="25"/>
  <c r="T427" i="25"/>
  <c r="S427" i="25"/>
  <c r="R427" i="25"/>
  <c r="G427" i="25"/>
  <c r="F427" i="25"/>
  <c r="D427" i="25"/>
  <c r="B427" i="25"/>
  <c r="V426" i="25"/>
  <c r="T426" i="25"/>
  <c r="S426" i="25"/>
  <c r="R426" i="25"/>
  <c r="G426" i="25"/>
  <c r="F426" i="25"/>
  <c r="D426" i="25"/>
  <c r="B426" i="25"/>
  <c r="V425" i="25"/>
  <c r="T425" i="25"/>
  <c r="S425" i="25"/>
  <c r="R425" i="25"/>
  <c r="G425" i="25"/>
  <c r="F425" i="25"/>
  <c r="D425" i="25"/>
  <c r="B425" i="25"/>
  <c r="V424" i="25"/>
  <c r="T424" i="25"/>
  <c r="S424" i="25"/>
  <c r="R424" i="25"/>
  <c r="G424" i="25"/>
  <c r="F424" i="25"/>
  <c r="D424" i="25"/>
  <c r="B424" i="25"/>
  <c r="V423" i="25"/>
  <c r="T423" i="25"/>
  <c r="S423" i="25"/>
  <c r="R423" i="25"/>
  <c r="G423" i="25"/>
  <c r="F423" i="25"/>
  <c r="D423" i="25"/>
  <c r="B423" i="25"/>
  <c r="V422" i="25"/>
  <c r="T422" i="25"/>
  <c r="S422" i="25"/>
  <c r="R422" i="25"/>
  <c r="G422" i="25"/>
  <c r="F422" i="25"/>
  <c r="D422" i="25"/>
  <c r="B422" i="25"/>
  <c r="V421" i="25"/>
  <c r="T421" i="25"/>
  <c r="S421" i="25"/>
  <c r="R421" i="25"/>
  <c r="G421" i="25"/>
  <c r="F421" i="25"/>
  <c r="D421" i="25"/>
  <c r="B421" i="25"/>
  <c r="V420" i="25"/>
  <c r="T420" i="25"/>
  <c r="S420" i="25"/>
  <c r="R420" i="25"/>
  <c r="G420" i="25"/>
  <c r="F420" i="25"/>
  <c r="D420" i="25"/>
  <c r="B420" i="25"/>
  <c r="V419" i="25"/>
  <c r="T419" i="25"/>
  <c r="S419" i="25"/>
  <c r="R419" i="25"/>
  <c r="G419" i="25"/>
  <c r="F419" i="25"/>
  <c r="D419" i="25"/>
  <c r="B419" i="25"/>
  <c r="V418" i="25"/>
  <c r="T418" i="25"/>
  <c r="S418" i="25"/>
  <c r="R418" i="25"/>
  <c r="G418" i="25"/>
  <c r="F418" i="25"/>
  <c r="D418" i="25"/>
  <c r="B418" i="25"/>
  <c r="V417" i="25"/>
  <c r="T417" i="25"/>
  <c r="S417" i="25"/>
  <c r="R417" i="25"/>
  <c r="G417" i="25"/>
  <c r="F417" i="25"/>
  <c r="D417" i="25"/>
  <c r="B417" i="25"/>
  <c r="V416" i="25"/>
  <c r="T416" i="25"/>
  <c r="S416" i="25"/>
  <c r="R416" i="25"/>
  <c r="G416" i="25"/>
  <c r="F416" i="25"/>
  <c r="D416" i="25"/>
  <c r="B416" i="25"/>
  <c r="V415" i="25"/>
  <c r="T415" i="25"/>
  <c r="S415" i="25"/>
  <c r="R415" i="25"/>
  <c r="G415" i="25"/>
  <c r="F415" i="25"/>
  <c r="D415" i="25"/>
  <c r="B415" i="25"/>
  <c r="V414" i="25"/>
  <c r="T414" i="25"/>
  <c r="S414" i="25"/>
  <c r="R414" i="25"/>
  <c r="G414" i="25"/>
  <c r="F414" i="25"/>
  <c r="D414" i="25"/>
  <c r="B414" i="25"/>
  <c r="V413" i="25"/>
  <c r="T413" i="25"/>
  <c r="S413" i="25"/>
  <c r="R413" i="25"/>
  <c r="G413" i="25"/>
  <c r="F413" i="25"/>
  <c r="D413" i="25"/>
  <c r="B413" i="25"/>
  <c r="V412" i="25"/>
  <c r="T412" i="25"/>
  <c r="S412" i="25"/>
  <c r="R412" i="25"/>
  <c r="G412" i="25"/>
  <c r="F412" i="25"/>
  <c r="D412" i="25"/>
  <c r="B412" i="25"/>
  <c r="V411" i="25"/>
  <c r="T411" i="25"/>
  <c r="S411" i="25"/>
  <c r="R411" i="25"/>
  <c r="G411" i="25"/>
  <c r="F411" i="25"/>
  <c r="D411" i="25"/>
  <c r="B411" i="25"/>
  <c r="V410" i="25"/>
  <c r="T410" i="25"/>
  <c r="S410" i="25"/>
  <c r="R410" i="25"/>
  <c r="G410" i="25"/>
  <c r="F410" i="25"/>
  <c r="D410" i="25"/>
  <c r="B410" i="25"/>
  <c r="V409" i="25"/>
  <c r="T409" i="25"/>
  <c r="S409" i="25"/>
  <c r="R409" i="25"/>
  <c r="G409" i="25"/>
  <c r="F409" i="25"/>
  <c r="D409" i="25"/>
  <c r="B409" i="25"/>
  <c r="V408" i="25"/>
  <c r="T408" i="25"/>
  <c r="S408" i="25"/>
  <c r="R408" i="25"/>
  <c r="G408" i="25"/>
  <c r="F408" i="25"/>
  <c r="D408" i="25"/>
  <c r="B408" i="25"/>
  <c r="V407" i="25"/>
  <c r="T407" i="25"/>
  <c r="S407" i="25"/>
  <c r="R407" i="25"/>
  <c r="G407" i="25"/>
  <c r="F407" i="25"/>
  <c r="D407" i="25"/>
  <c r="B407" i="25"/>
  <c r="V406" i="25"/>
  <c r="T406" i="25"/>
  <c r="S406" i="25"/>
  <c r="R406" i="25"/>
  <c r="G406" i="25"/>
  <c r="F406" i="25"/>
  <c r="D406" i="25"/>
  <c r="B406" i="25"/>
  <c r="V405" i="25"/>
  <c r="T405" i="25"/>
  <c r="S405" i="25"/>
  <c r="R405" i="25"/>
  <c r="G405" i="25"/>
  <c r="F405" i="25"/>
  <c r="D405" i="25"/>
  <c r="B405" i="25"/>
  <c r="V404" i="25"/>
  <c r="T404" i="25"/>
  <c r="S404" i="25"/>
  <c r="R404" i="25"/>
  <c r="G404" i="25"/>
  <c r="F404" i="25"/>
  <c r="D404" i="25"/>
  <c r="B404" i="25"/>
  <c r="V403" i="25"/>
  <c r="T403" i="25"/>
  <c r="S403" i="25"/>
  <c r="R403" i="25"/>
  <c r="G403" i="25"/>
  <c r="F403" i="25"/>
  <c r="D403" i="25"/>
  <c r="B403" i="25"/>
  <c r="V402" i="25"/>
  <c r="T402" i="25"/>
  <c r="S402" i="25"/>
  <c r="R402" i="25"/>
  <c r="G402" i="25"/>
  <c r="F402" i="25"/>
  <c r="D402" i="25"/>
  <c r="B402" i="25"/>
  <c r="V401" i="25"/>
  <c r="T401" i="25"/>
  <c r="S401" i="25"/>
  <c r="R401" i="25"/>
  <c r="G401" i="25"/>
  <c r="F401" i="25"/>
  <c r="D401" i="25"/>
  <c r="B401" i="25"/>
  <c r="V400" i="25"/>
  <c r="T400" i="25"/>
  <c r="S400" i="25"/>
  <c r="R400" i="25"/>
  <c r="G400" i="25"/>
  <c r="F400" i="25"/>
  <c r="D400" i="25"/>
  <c r="B400" i="25"/>
  <c r="V399" i="25"/>
  <c r="T399" i="25"/>
  <c r="S399" i="25"/>
  <c r="R399" i="25"/>
  <c r="G399" i="25"/>
  <c r="F399" i="25"/>
  <c r="D399" i="25"/>
  <c r="B399" i="25"/>
  <c r="V398" i="25"/>
  <c r="T398" i="25"/>
  <c r="S398" i="25"/>
  <c r="R398" i="25"/>
  <c r="G398" i="25"/>
  <c r="F398" i="25"/>
  <c r="D398" i="25"/>
  <c r="B398" i="25"/>
  <c r="V397" i="25"/>
  <c r="T397" i="25"/>
  <c r="S397" i="25"/>
  <c r="R397" i="25"/>
  <c r="G397" i="25"/>
  <c r="F397" i="25"/>
  <c r="D397" i="25"/>
  <c r="B397" i="25"/>
  <c r="V396" i="25"/>
  <c r="T396" i="25"/>
  <c r="S396" i="25"/>
  <c r="R396" i="25"/>
  <c r="G396" i="25"/>
  <c r="F396" i="25"/>
  <c r="D396" i="25"/>
  <c r="B396" i="25"/>
  <c r="V395" i="25"/>
  <c r="T395" i="25"/>
  <c r="S395" i="25"/>
  <c r="R395" i="25"/>
  <c r="G395" i="25"/>
  <c r="F395" i="25"/>
  <c r="D395" i="25"/>
  <c r="B395" i="25"/>
  <c r="V394" i="25"/>
  <c r="T394" i="25"/>
  <c r="S394" i="25"/>
  <c r="R394" i="25"/>
  <c r="G394" i="25"/>
  <c r="F394" i="25"/>
  <c r="D394" i="25"/>
  <c r="B394" i="25"/>
  <c r="V393" i="25"/>
  <c r="T393" i="25"/>
  <c r="S393" i="25"/>
  <c r="R393" i="25"/>
  <c r="G393" i="25"/>
  <c r="F393" i="25"/>
  <c r="D393" i="25"/>
  <c r="B393" i="25"/>
  <c r="V392" i="25"/>
  <c r="T392" i="25"/>
  <c r="S392" i="25"/>
  <c r="R392" i="25"/>
  <c r="G392" i="25"/>
  <c r="F392" i="25"/>
  <c r="D392" i="25"/>
  <c r="B392" i="25"/>
  <c r="V391" i="25"/>
  <c r="T391" i="25"/>
  <c r="S391" i="25"/>
  <c r="R391" i="25"/>
  <c r="G391" i="25"/>
  <c r="F391" i="25"/>
  <c r="D391" i="25"/>
  <c r="B391" i="25"/>
  <c r="V390" i="25"/>
  <c r="T390" i="25"/>
  <c r="S390" i="25"/>
  <c r="R390" i="25"/>
  <c r="G390" i="25"/>
  <c r="F390" i="25"/>
  <c r="D390" i="25"/>
  <c r="B390" i="25"/>
  <c r="V389" i="25"/>
  <c r="T389" i="25"/>
  <c r="S389" i="25"/>
  <c r="R389" i="25"/>
  <c r="G389" i="25"/>
  <c r="F389" i="25"/>
  <c r="D389" i="25"/>
  <c r="B389" i="25"/>
  <c r="V388" i="25"/>
  <c r="T388" i="25"/>
  <c r="S388" i="25"/>
  <c r="R388" i="25"/>
  <c r="G388" i="25"/>
  <c r="F388" i="25"/>
  <c r="D388" i="25"/>
  <c r="B388" i="25"/>
  <c r="V387" i="25"/>
  <c r="T387" i="25"/>
  <c r="S387" i="25"/>
  <c r="R387" i="25"/>
  <c r="G387" i="25"/>
  <c r="F387" i="25"/>
  <c r="D387" i="25"/>
  <c r="B387" i="25"/>
  <c r="V386" i="25"/>
  <c r="T386" i="25"/>
  <c r="S386" i="25"/>
  <c r="R386" i="25"/>
  <c r="G386" i="25"/>
  <c r="F386" i="25"/>
  <c r="D386" i="25"/>
  <c r="B386" i="25"/>
  <c r="V385" i="25"/>
  <c r="T385" i="25"/>
  <c r="S385" i="25"/>
  <c r="R385" i="25"/>
  <c r="G385" i="25"/>
  <c r="F385" i="25"/>
  <c r="D385" i="25"/>
  <c r="B385" i="25"/>
  <c r="V384" i="25"/>
  <c r="T384" i="25"/>
  <c r="S384" i="25"/>
  <c r="R384" i="25"/>
  <c r="G384" i="25"/>
  <c r="F384" i="25"/>
  <c r="D384" i="25"/>
  <c r="B384" i="25"/>
  <c r="V383" i="25"/>
  <c r="T383" i="25"/>
  <c r="S383" i="25"/>
  <c r="R383" i="25"/>
  <c r="G383" i="25"/>
  <c r="F383" i="25"/>
  <c r="D383" i="25"/>
  <c r="B383" i="25"/>
  <c r="V382" i="25"/>
  <c r="T382" i="25"/>
  <c r="S382" i="25"/>
  <c r="R382" i="25"/>
  <c r="G382" i="25"/>
  <c r="F382" i="25"/>
  <c r="D382" i="25"/>
  <c r="B382" i="25"/>
  <c r="V381" i="25"/>
  <c r="T381" i="25"/>
  <c r="S381" i="25"/>
  <c r="R381" i="25"/>
  <c r="G381" i="25"/>
  <c r="F381" i="25"/>
  <c r="D381" i="25"/>
  <c r="B381" i="25"/>
  <c r="V380" i="25"/>
  <c r="T380" i="25"/>
  <c r="S380" i="25"/>
  <c r="R380" i="25"/>
  <c r="G380" i="25"/>
  <c r="F380" i="25"/>
  <c r="D380" i="25"/>
  <c r="B380" i="25"/>
  <c r="V379" i="25"/>
  <c r="T379" i="25"/>
  <c r="S379" i="25"/>
  <c r="R379" i="25"/>
  <c r="G379" i="25"/>
  <c r="F379" i="25"/>
  <c r="D379" i="25"/>
  <c r="B379" i="25"/>
  <c r="V378" i="25"/>
  <c r="T378" i="25"/>
  <c r="S378" i="25"/>
  <c r="R378" i="25"/>
  <c r="G378" i="25"/>
  <c r="F378" i="25"/>
  <c r="D378" i="25"/>
  <c r="B378" i="25"/>
  <c r="V377" i="25"/>
  <c r="T377" i="25"/>
  <c r="S377" i="25"/>
  <c r="R377" i="25"/>
  <c r="G377" i="25"/>
  <c r="F377" i="25"/>
  <c r="D377" i="25"/>
  <c r="B377" i="25"/>
  <c r="V376" i="25"/>
  <c r="T376" i="25"/>
  <c r="S376" i="25"/>
  <c r="R376" i="25"/>
  <c r="G376" i="25"/>
  <c r="F376" i="25"/>
  <c r="D376" i="25"/>
  <c r="B376" i="25"/>
  <c r="V375" i="25"/>
  <c r="T375" i="25"/>
  <c r="S375" i="25"/>
  <c r="R375" i="25"/>
  <c r="G375" i="25"/>
  <c r="F375" i="25"/>
  <c r="D375" i="25"/>
  <c r="B375" i="25"/>
  <c r="V374" i="25"/>
  <c r="T374" i="25"/>
  <c r="S374" i="25"/>
  <c r="R374" i="25"/>
  <c r="G374" i="25"/>
  <c r="F374" i="25"/>
  <c r="D374" i="25"/>
  <c r="B374" i="25"/>
  <c r="V373" i="25"/>
  <c r="T373" i="25"/>
  <c r="S373" i="25"/>
  <c r="R373" i="25"/>
  <c r="G373" i="25"/>
  <c r="F373" i="25"/>
  <c r="D373" i="25"/>
  <c r="B373" i="25"/>
  <c r="V372" i="25"/>
  <c r="T372" i="25"/>
  <c r="S372" i="25"/>
  <c r="R372" i="25"/>
  <c r="G372" i="25"/>
  <c r="F372" i="25"/>
  <c r="D372" i="25"/>
  <c r="B372" i="25"/>
  <c r="V371" i="25"/>
  <c r="T371" i="25"/>
  <c r="S371" i="25"/>
  <c r="R371" i="25"/>
  <c r="G371" i="25"/>
  <c r="F371" i="25"/>
  <c r="D371" i="25"/>
  <c r="B371" i="25"/>
  <c r="V370" i="25"/>
  <c r="T370" i="25"/>
  <c r="S370" i="25"/>
  <c r="R370" i="25"/>
  <c r="G370" i="25"/>
  <c r="F370" i="25"/>
  <c r="D370" i="25"/>
  <c r="B370" i="25"/>
  <c r="V369" i="25"/>
  <c r="T369" i="25"/>
  <c r="S369" i="25"/>
  <c r="R369" i="25"/>
  <c r="G369" i="25"/>
  <c r="F369" i="25"/>
  <c r="D369" i="25"/>
  <c r="B369" i="25"/>
  <c r="V368" i="25"/>
  <c r="T368" i="25"/>
  <c r="S368" i="25"/>
  <c r="R368" i="25"/>
  <c r="G368" i="25"/>
  <c r="F368" i="25"/>
  <c r="D368" i="25"/>
  <c r="B368" i="25"/>
  <c r="V367" i="25"/>
  <c r="T367" i="25"/>
  <c r="S367" i="25"/>
  <c r="R367" i="25"/>
  <c r="G367" i="25"/>
  <c r="F367" i="25"/>
  <c r="D367" i="25"/>
  <c r="B367" i="25"/>
  <c r="V366" i="25"/>
  <c r="T366" i="25"/>
  <c r="S366" i="25"/>
  <c r="R366" i="25"/>
  <c r="G366" i="25"/>
  <c r="F366" i="25"/>
  <c r="D366" i="25"/>
  <c r="B366" i="25"/>
  <c r="V365" i="25"/>
  <c r="T365" i="25"/>
  <c r="S365" i="25"/>
  <c r="R365" i="25"/>
  <c r="G365" i="25"/>
  <c r="F365" i="25"/>
  <c r="D365" i="25"/>
  <c r="B365" i="25"/>
  <c r="V364" i="25"/>
  <c r="T364" i="25"/>
  <c r="S364" i="25"/>
  <c r="R364" i="25"/>
  <c r="G364" i="25"/>
  <c r="F364" i="25"/>
  <c r="D364" i="25"/>
  <c r="B364" i="25"/>
  <c r="V363" i="25"/>
  <c r="T363" i="25"/>
  <c r="S363" i="25"/>
  <c r="R363" i="25"/>
  <c r="G363" i="25"/>
  <c r="F363" i="25"/>
  <c r="D363" i="25"/>
  <c r="B363" i="25"/>
  <c r="V362" i="25"/>
  <c r="T362" i="25"/>
  <c r="S362" i="25"/>
  <c r="R362" i="25"/>
  <c r="G362" i="25"/>
  <c r="F362" i="25"/>
  <c r="D362" i="25"/>
  <c r="B362" i="25"/>
  <c r="V361" i="25"/>
  <c r="T361" i="25"/>
  <c r="S361" i="25"/>
  <c r="R361" i="25"/>
  <c r="G361" i="25"/>
  <c r="F361" i="25"/>
  <c r="D361" i="25"/>
  <c r="B361" i="25"/>
  <c r="V360" i="25"/>
  <c r="T360" i="25"/>
  <c r="S360" i="25"/>
  <c r="R360" i="25"/>
  <c r="G360" i="25"/>
  <c r="F360" i="25"/>
  <c r="D360" i="25"/>
  <c r="B360" i="25"/>
  <c r="V359" i="25"/>
  <c r="T359" i="25"/>
  <c r="S359" i="25"/>
  <c r="R359" i="25"/>
  <c r="G359" i="25"/>
  <c r="F359" i="25"/>
  <c r="D359" i="25"/>
  <c r="B359" i="25"/>
  <c r="V358" i="25"/>
  <c r="T358" i="25"/>
  <c r="S358" i="25"/>
  <c r="R358" i="25"/>
  <c r="G358" i="25"/>
  <c r="F358" i="25"/>
  <c r="D358" i="25"/>
  <c r="B358" i="25"/>
  <c r="V357" i="25"/>
  <c r="T357" i="25"/>
  <c r="S357" i="25"/>
  <c r="R357" i="25"/>
  <c r="G357" i="25"/>
  <c r="F357" i="25"/>
  <c r="D357" i="25"/>
  <c r="B357" i="25"/>
  <c r="V356" i="25"/>
  <c r="T356" i="25"/>
  <c r="S356" i="25"/>
  <c r="R356" i="25"/>
  <c r="G356" i="25"/>
  <c r="F356" i="25"/>
  <c r="D356" i="25"/>
  <c r="B356" i="25"/>
  <c r="V355" i="25"/>
  <c r="T355" i="25"/>
  <c r="S355" i="25"/>
  <c r="R355" i="25"/>
  <c r="G355" i="25"/>
  <c r="F355" i="25"/>
  <c r="D355" i="25"/>
  <c r="B355" i="25"/>
  <c r="V354" i="25"/>
  <c r="T354" i="25"/>
  <c r="S354" i="25"/>
  <c r="R354" i="25"/>
  <c r="G354" i="25"/>
  <c r="F354" i="25"/>
  <c r="D354" i="25"/>
  <c r="B354" i="25"/>
  <c r="V353" i="25"/>
  <c r="T353" i="25"/>
  <c r="S353" i="25"/>
  <c r="R353" i="25"/>
  <c r="G353" i="25"/>
  <c r="F353" i="25"/>
  <c r="D353" i="25"/>
  <c r="B353" i="25"/>
  <c r="V352" i="25"/>
  <c r="T352" i="25"/>
  <c r="S352" i="25"/>
  <c r="R352" i="25"/>
  <c r="G352" i="25"/>
  <c r="F352" i="25"/>
  <c r="D352" i="25"/>
  <c r="B352" i="25"/>
  <c r="V351" i="25"/>
  <c r="T351" i="25"/>
  <c r="S351" i="25"/>
  <c r="R351" i="25"/>
  <c r="G351" i="25"/>
  <c r="F351" i="25"/>
  <c r="D351" i="25"/>
  <c r="B351" i="25"/>
  <c r="V350" i="25"/>
  <c r="T350" i="25"/>
  <c r="S350" i="25"/>
  <c r="R350" i="25"/>
  <c r="G350" i="25"/>
  <c r="F350" i="25"/>
  <c r="D350" i="25"/>
  <c r="B350" i="25"/>
  <c r="V349" i="25"/>
  <c r="T349" i="25"/>
  <c r="S349" i="25"/>
  <c r="R349" i="25"/>
  <c r="G349" i="25"/>
  <c r="F349" i="25"/>
  <c r="D349" i="25"/>
  <c r="B349" i="25"/>
  <c r="V348" i="25"/>
  <c r="T348" i="25"/>
  <c r="S348" i="25"/>
  <c r="R348" i="25"/>
  <c r="G348" i="25"/>
  <c r="F348" i="25"/>
  <c r="D348" i="25"/>
  <c r="B348" i="25"/>
  <c r="V347" i="25"/>
  <c r="T347" i="25"/>
  <c r="S347" i="25"/>
  <c r="R347" i="25"/>
  <c r="G347" i="25"/>
  <c r="F347" i="25"/>
  <c r="D347" i="25"/>
  <c r="B347" i="25"/>
  <c r="V346" i="25"/>
  <c r="T346" i="25"/>
  <c r="S346" i="25"/>
  <c r="R346" i="25"/>
  <c r="G346" i="25"/>
  <c r="F346" i="25"/>
  <c r="D346" i="25"/>
  <c r="B346" i="25"/>
  <c r="V345" i="25"/>
  <c r="T345" i="25"/>
  <c r="S345" i="25"/>
  <c r="R345" i="25"/>
  <c r="G345" i="25"/>
  <c r="F345" i="25"/>
  <c r="D345" i="25"/>
  <c r="B345" i="25"/>
  <c r="V344" i="25"/>
  <c r="T344" i="25"/>
  <c r="S344" i="25"/>
  <c r="R344" i="25"/>
  <c r="G344" i="25"/>
  <c r="F344" i="25"/>
  <c r="D344" i="25"/>
  <c r="B344" i="25"/>
  <c r="V343" i="25"/>
  <c r="T343" i="25"/>
  <c r="S343" i="25"/>
  <c r="R343" i="25"/>
  <c r="G343" i="25"/>
  <c r="F343" i="25"/>
  <c r="D343" i="25"/>
  <c r="B343" i="25"/>
  <c r="V342" i="25"/>
  <c r="T342" i="25"/>
  <c r="S342" i="25"/>
  <c r="R342" i="25"/>
  <c r="G342" i="25"/>
  <c r="F342" i="25"/>
  <c r="D342" i="25"/>
  <c r="B342" i="25"/>
  <c r="V341" i="25"/>
  <c r="T341" i="25"/>
  <c r="S341" i="25"/>
  <c r="R341" i="25"/>
  <c r="G341" i="25"/>
  <c r="F341" i="25"/>
  <c r="D341" i="25"/>
  <c r="B341" i="25"/>
  <c r="V340" i="25"/>
  <c r="T340" i="25"/>
  <c r="S340" i="25"/>
  <c r="R340" i="25"/>
  <c r="G340" i="25"/>
  <c r="F340" i="25"/>
  <c r="D340" i="25"/>
  <c r="B340" i="25"/>
  <c r="V339" i="25"/>
  <c r="T339" i="25"/>
  <c r="S339" i="25"/>
  <c r="R339" i="25"/>
  <c r="G339" i="25"/>
  <c r="F339" i="25"/>
  <c r="D339" i="25"/>
  <c r="B339" i="25"/>
  <c r="V338" i="25"/>
  <c r="T338" i="25"/>
  <c r="S338" i="25"/>
  <c r="R338" i="25"/>
  <c r="G338" i="25"/>
  <c r="F338" i="25"/>
  <c r="D338" i="25"/>
  <c r="B338" i="25"/>
  <c r="V337" i="25"/>
  <c r="T337" i="25"/>
  <c r="S337" i="25"/>
  <c r="R337" i="25"/>
  <c r="G337" i="25"/>
  <c r="F337" i="25"/>
  <c r="D337" i="25"/>
  <c r="B337" i="25"/>
  <c r="V336" i="25"/>
  <c r="T336" i="25"/>
  <c r="S336" i="25"/>
  <c r="R336" i="25"/>
  <c r="G336" i="25"/>
  <c r="F336" i="25"/>
  <c r="D336" i="25"/>
  <c r="B336" i="25"/>
  <c r="V335" i="25"/>
  <c r="T335" i="25"/>
  <c r="S335" i="25"/>
  <c r="R335" i="25"/>
  <c r="G335" i="25"/>
  <c r="F335" i="25"/>
  <c r="D335" i="25"/>
  <c r="B335" i="25"/>
  <c r="V334" i="25"/>
  <c r="T334" i="25"/>
  <c r="S334" i="25"/>
  <c r="R334" i="25"/>
  <c r="G334" i="25"/>
  <c r="F334" i="25"/>
  <c r="D334" i="25"/>
  <c r="B334" i="25"/>
  <c r="V333" i="25"/>
  <c r="T333" i="25"/>
  <c r="S333" i="25"/>
  <c r="R333" i="25"/>
  <c r="G333" i="25"/>
  <c r="F333" i="25"/>
  <c r="D333" i="25"/>
  <c r="B333" i="25"/>
  <c r="V332" i="25"/>
  <c r="T332" i="25"/>
  <c r="S332" i="25"/>
  <c r="R332" i="25"/>
  <c r="G332" i="25"/>
  <c r="F332" i="25"/>
  <c r="D332" i="25"/>
  <c r="B332" i="25"/>
  <c r="V331" i="25"/>
  <c r="T331" i="25"/>
  <c r="S331" i="25"/>
  <c r="R331" i="25"/>
  <c r="G331" i="25"/>
  <c r="F331" i="25"/>
  <c r="D331" i="25"/>
  <c r="B331" i="25"/>
  <c r="V330" i="25"/>
  <c r="T330" i="25"/>
  <c r="S330" i="25"/>
  <c r="R330" i="25"/>
  <c r="G330" i="25"/>
  <c r="F330" i="25"/>
  <c r="D330" i="25"/>
  <c r="B330" i="25"/>
  <c r="V329" i="25"/>
  <c r="T329" i="25"/>
  <c r="S329" i="25"/>
  <c r="R329" i="25"/>
  <c r="G329" i="25"/>
  <c r="F329" i="25"/>
  <c r="D329" i="25"/>
  <c r="B329" i="25"/>
  <c r="V328" i="25"/>
  <c r="T328" i="25"/>
  <c r="S328" i="25"/>
  <c r="R328" i="25"/>
  <c r="G328" i="25"/>
  <c r="F328" i="25"/>
  <c r="D328" i="25"/>
  <c r="B328" i="25"/>
  <c r="V327" i="25"/>
  <c r="T327" i="25"/>
  <c r="S327" i="25"/>
  <c r="R327" i="25"/>
  <c r="G327" i="25"/>
  <c r="F327" i="25"/>
  <c r="D327" i="25"/>
  <c r="B327" i="25"/>
  <c r="V326" i="25"/>
  <c r="T326" i="25"/>
  <c r="S326" i="25"/>
  <c r="R326" i="25"/>
  <c r="G326" i="25"/>
  <c r="F326" i="25"/>
  <c r="D326" i="25"/>
  <c r="B326" i="25"/>
  <c r="V325" i="25"/>
  <c r="T325" i="25"/>
  <c r="S325" i="25"/>
  <c r="R325" i="25"/>
  <c r="G325" i="25"/>
  <c r="F325" i="25"/>
  <c r="D325" i="25"/>
  <c r="B325" i="25"/>
  <c r="V324" i="25"/>
  <c r="T324" i="25"/>
  <c r="S324" i="25"/>
  <c r="R324" i="25"/>
  <c r="G324" i="25"/>
  <c r="F324" i="25"/>
  <c r="D324" i="25"/>
  <c r="B324" i="25"/>
  <c r="V323" i="25"/>
  <c r="T323" i="25"/>
  <c r="S323" i="25"/>
  <c r="R323" i="25"/>
  <c r="G323" i="25"/>
  <c r="F323" i="25"/>
  <c r="D323" i="25"/>
  <c r="B323" i="25"/>
  <c r="V322" i="25"/>
  <c r="T322" i="25"/>
  <c r="S322" i="25"/>
  <c r="R322" i="25"/>
  <c r="G322" i="25"/>
  <c r="F322" i="25"/>
  <c r="D322" i="25"/>
  <c r="B322" i="25"/>
  <c r="V321" i="25"/>
  <c r="T321" i="25"/>
  <c r="S321" i="25"/>
  <c r="R321" i="25"/>
  <c r="G321" i="25"/>
  <c r="F321" i="25"/>
  <c r="D321" i="25"/>
  <c r="B321" i="25"/>
  <c r="V320" i="25"/>
  <c r="T320" i="25"/>
  <c r="S320" i="25"/>
  <c r="R320" i="25"/>
  <c r="G320" i="25"/>
  <c r="F320" i="25"/>
  <c r="D320" i="25"/>
  <c r="B320" i="25"/>
  <c r="V319" i="25"/>
  <c r="T319" i="25"/>
  <c r="S319" i="25"/>
  <c r="R319" i="25"/>
  <c r="G319" i="25"/>
  <c r="F319" i="25"/>
  <c r="D319" i="25"/>
  <c r="B319" i="25"/>
  <c r="V318" i="25"/>
  <c r="T318" i="25"/>
  <c r="S318" i="25"/>
  <c r="R318" i="25"/>
  <c r="G318" i="25"/>
  <c r="F318" i="25"/>
  <c r="D318" i="25"/>
  <c r="B318" i="25"/>
  <c r="V317" i="25"/>
  <c r="T317" i="25"/>
  <c r="S317" i="25"/>
  <c r="R317" i="25"/>
  <c r="G317" i="25"/>
  <c r="F317" i="25"/>
  <c r="D317" i="25"/>
  <c r="B317" i="25"/>
  <c r="V316" i="25"/>
  <c r="T316" i="25"/>
  <c r="S316" i="25"/>
  <c r="R316" i="25"/>
  <c r="G316" i="25"/>
  <c r="F316" i="25"/>
  <c r="D316" i="25"/>
  <c r="B316" i="25"/>
  <c r="V315" i="25"/>
  <c r="T315" i="25"/>
  <c r="S315" i="25"/>
  <c r="R315" i="25"/>
  <c r="G315" i="25"/>
  <c r="F315" i="25"/>
  <c r="D315" i="25"/>
  <c r="B315" i="25"/>
  <c r="V314" i="25"/>
  <c r="T314" i="25"/>
  <c r="S314" i="25"/>
  <c r="R314" i="25"/>
  <c r="G314" i="25"/>
  <c r="F314" i="25"/>
  <c r="D314" i="25"/>
  <c r="B314" i="25"/>
  <c r="V313" i="25"/>
  <c r="T313" i="25"/>
  <c r="S313" i="25"/>
  <c r="R313" i="25"/>
  <c r="G313" i="25"/>
  <c r="F313" i="25"/>
  <c r="D313" i="25"/>
  <c r="B313" i="25"/>
  <c r="V312" i="25"/>
  <c r="T312" i="25"/>
  <c r="S312" i="25"/>
  <c r="R312" i="25"/>
  <c r="G312" i="25"/>
  <c r="F312" i="25"/>
  <c r="D312" i="25"/>
  <c r="B312" i="25"/>
  <c r="V311" i="25"/>
  <c r="T311" i="25"/>
  <c r="S311" i="25"/>
  <c r="R311" i="25"/>
  <c r="G311" i="25"/>
  <c r="F311" i="25"/>
  <c r="D311" i="25"/>
  <c r="B311" i="25"/>
  <c r="V310" i="25"/>
  <c r="T310" i="25"/>
  <c r="S310" i="25"/>
  <c r="R310" i="25"/>
  <c r="G310" i="25"/>
  <c r="F310" i="25"/>
  <c r="D310" i="25"/>
  <c r="B310" i="25"/>
  <c r="V309" i="25"/>
  <c r="T309" i="25"/>
  <c r="S309" i="25"/>
  <c r="R309" i="25"/>
  <c r="G309" i="25"/>
  <c r="F309" i="25"/>
  <c r="D309" i="25"/>
  <c r="B309" i="25"/>
  <c r="V308" i="25"/>
  <c r="T308" i="25"/>
  <c r="S308" i="25"/>
  <c r="R308" i="25"/>
  <c r="G308" i="25"/>
  <c r="F308" i="25"/>
  <c r="D308" i="25"/>
  <c r="B308" i="25"/>
  <c r="V307" i="25"/>
  <c r="T307" i="25"/>
  <c r="S307" i="25"/>
  <c r="R307" i="25"/>
  <c r="G307" i="25"/>
  <c r="F307" i="25"/>
  <c r="D307" i="25"/>
  <c r="B307" i="25"/>
  <c r="V306" i="25"/>
  <c r="T306" i="25"/>
  <c r="S306" i="25"/>
  <c r="R306" i="25"/>
  <c r="G306" i="25"/>
  <c r="F306" i="25"/>
  <c r="D306" i="25"/>
  <c r="B306" i="25"/>
  <c r="V305" i="25"/>
  <c r="T305" i="25"/>
  <c r="S305" i="25"/>
  <c r="R305" i="25"/>
  <c r="G305" i="25"/>
  <c r="F305" i="25"/>
  <c r="D305" i="25"/>
  <c r="B305" i="25"/>
  <c r="V304" i="25"/>
  <c r="T304" i="25"/>
  <c r="S304" i="25"/>
  <c r="R304" i="25"/>
  <c r="G304" i="25"/>
  <c r="F304" i="25"/>
  <c r="D304" i="25"/>
  <c r="B304" i="25"/>
  <c r="V303" i="25"/>
  <c r="T303" i="25"/>
  <c r="S303" i="25"/>
  <c r="R303" i="25"/>
  <c r="G303" i="25"/>
  <c r="F303" i="25"/>
  <c r="D303" i="25"/>
  <c r="B303" i="25"/>
  <c r="V302" i="25"/>
  <c r="T302" i="25"/>
  <c r="S302" i="25"/>
  <c r="R302" i="25"/>
  <c r="G302" i="25"/>
  <c r="F302" i="25"/>
  <c r="D302" i="25"/>
  <c r="B302" i="25"/>
  <c r="V301" i="25"/>
  <c r="T301" i="25"/>
  <c r="S301" i="25"/>
  <c r="R301" i="25"/>
  <c r="G301" i="25"/>
  <c r="F301" i="25"/>
  <c r="D301" i="25"/>
  <c r="B301" i="25"/>
  <c r="V300" i="25"/>
  <c r="T300" i="25"/>
  <c r="S300" i="25"/>
  <c r="R300" i="25"/>
  <c r="G300" i="25"/>
  <c r="F300" i="25"/>
  <c r="D300" i="25"/>
  <c r="B300" i="25"/>
  <c r="V299" i="25"/>
  <c r="T299" i="25"/>
  <c r="S299" i="25"/>
  <c r="R299" i="25"/>
  <c r="G299" i="25"/>
  <c r="F299" i="25"/>
  <c r="D299" i="25"/>
  <c r="B299" i="25"/>
  <c r="V298" i="25"/>
  <c r="T298" i="25"/>
  <c r="S298" i="25"/>
  <c r="R298" i="25"/>
  <c r="G298" i="25"/>
  <c r="F298" i="25"/>
  <c r="D298" i="25"/>
  <c r="B298" i="25"/>
  <c r="V297" i="25"/>
  <c r="T297" i="25"/>
  <c r="S297" i="25"/>
  <c r="R297" i="25"/>
  <c r="G297" i="25"/>
  <c r="F297" i="25"/>
  <c r="D297" i="25"/>
  <c r="B297" i="25"/>
  <c r="V296" i="25"/>
  <c r="T296" i="25"/>
  <c r="S296" i="25"/>
  <c r="R296" i="25"/>
  <c r="G296" i="25"/>
  <c r="F296" i="25"/>
  <c r="D296" i="25"/>
  <c r="B296" i="25"/>
  <c r="V295" i="25"/>
  <c r="T295" i="25"/>
  <c r="S295" i="25"/>
  <c r="R295" i="25"/>
  <c r="G295" i="25"/>
  <c r="F295" i="25"/>
  <c r="D295" i="25"/>
  <c r="B295" i="25"/>
  <c r="V294" i="25"/>
  <c r="T294" i="25"/>
  <c r="S294" i="25"/>
  <c r="R294" i="25"/>
  <c r="G294" i="25"/>
  <c r="F294" i="25"/>
  <c r="D294" i="25"/>
  <c r="B294" i="25"/>
  <c r="V293" i="25"/>
  <c r="T293" i="25"/>
  <c r="S293" i="25"/>
  <c r="R293" i="25"/>
  <c r="G293" i="25"/>
  <c r="F293" i="25"/>
  <c r="D293" i="25"/>
  <c r="B293" i="25"/>
  <c r="V292" i="25"/>
  <c r="T292" i="25"/>
  <c r="S292" i="25"/>
  <c r="R292" i="25"/>
  <c r="G292" i="25"/>
  <c r="F292" i="25"/>
  <c r="D292" i="25"/>
  <c r="B292" i="25"/>
  <c r="V291" i="25"/>
  <c r="T291" i="25"/>
  <c r="S291" i="25"/>
  <c r="R291" i="25"/>
  <c r="G291" i="25"/>
  <c r="F291" i="25"/>
  <c r="D291" i="25"/>
  <c r="B291" i="25"/>
  <c r="V290" i="25"/>
  <c r="T290" i="25"/>
  <c r="S290" i="25"/>
  <c r="R290" i="25"/>
  <c r="G290" i="25"/>
  <c r="F290" i="25"/>
  <c r="D290" i="25"/>
  <c r="B290" i="25"/>
  <c r="V289" i="25"/>
  <c r="T289" i="25"/>
  <c r="S289" i="25"/>
  <c r="R289" i="25"/>
  <c r="G289" i="25"/>
  <c r="F289" i="25"/>
  <c r="D289" i="25"/>
  <c r="B289" i="25"/>
  <c r="V288" i="25"/>
  <c r="T288" i="25"/>
  <c r="S288" i="25"/>
  <c r="R288" i="25"/>
  <c r="G288" i="25"/>
  <c r="F288" i="25"/>
  <c r="D288" i="25"/>
  <c r="B288" i="25"/>
  <c r="V287" i="25"/>
  <c r="T287" i="25"/>
  <c r="S287" i="25"/>
  <c r="R287" i="25"/>
  <c r="G287" i="25"/>
  <c r="F287" i="25"/>
  <c r="D287" i="25"/>
  <c r="B287" i="25"/>
  <c r="V286" i="25"/>
  <c r="T286" i="25"/>
  <c r="S286" i="25"/>
  <c r="R286" i="25"/>
  <c r="G286" i="25"/>
  <c r="F286" i="25"/>
  <c r="D286" i="25"/>
  <c r="B286" i="25"/>
  <c r="V285" i="25"/>
  <c r="T285" i="25"/>
  <c r="S285" i="25"/>
  <c r="R285" i="25"/>
  <c r="G285" i="25"/>
  <c r="F285" i="25"/>
  <c r="D285" i="25"/>
  <c r="B285" i="25"/>
  <c r="V284" i="25"/>
  <c r="T284" i="25"/>
  <c r="S284" i="25"/>
  <c r="R284" i="25"/>
  <c r="G284" i="25"/>
  <c r="F284" i="25"/>
  <c r="D284" i="25"/>
  <c r="B284" i="25"/>
  <c r="V283" i="25"/>
  <c r="T283" i="25"/>
  <c r="S283" i="25"/>
  <c r="R283" i="25"/>
  <c r="G283" i="25"/>
  <c r="F283" i="25"/>
  <c r="D283" i="25"/>
  <c r="B283" i="25"/>
  <c r="V282" i="25"/>
  <c r="T282" i="25"/>
  <c r="S282" i="25"/>
  <c r="R282" i="25"/>
  <c r="G282" i="25"/>
  <c r="F282" i="25"/>
  <c r="D282" i="25"/>
  <c r="B282" i="25"/>
  <c r="V281" i="25"/>
  <c r="T281" i="25"/>
  <c r="S281" i="25"/>
  <c r="R281" i="25"/>
  <c r="G281" i="25"/>
  <c r="F281" i="25"/>
  <c r="D281" i="25"/>
  <c r="B281" i="25"/>
  <c r="V280" i="25"/>
  <c r="T280" i="25"/>
  <c r="S280" i="25"/>
  <c r="R280" i="25"/>
  <c r="G280" i="25"/>
  <c r="F280" i="25"/>
  <c r="D280" i="25"/>
  <c r="B280" i="25"/>
  <c r="V279" i="25"/>
  <c r="T279" i="25"/>
  <c r="S279" i="25"/>
  <c r="R279" i="25"/>
  <c r="G279" i="25"/>
  <c r="F279" i="25"/>
  <c r="D279" i="25"/>
  <c r="B279" i="25"/>
  <c r="V278" i="25"/>
  <c r="T278" i="25"/>
  <c r="S278" i="25"/>
  <c r="R278" i="25"/>
  <c r="G278" i="25"/>
  <c r="F278" i="25"/>
  <c r="D278" i="25"/>
  <c r="B278" i="25"/>
  <c r="V277" i="25"/>
  <c r="T277" i="25"/>
  <c r="S277" i="25"/>
  <c r="R277" i="25"/>
  <c r="G277" i="25"/>
  <c r="F277" i="25"/>
  <c r="D277" i="25"/>
  <c r="B277" i="25"/>
  <c r="V276" i="25"/>
  <c r="T276" i="25"/>
  <c r="S276" i="25"/>
  <c r="R276" i="25"/>
  <c r="G276" i="25"/>
  <c r="F276" i="25"/>
  <c r="D276" i="25"/>
  <c r="B276" i="25"/>
  <c r="V275" i="25"/>
  <c r="T275" i="25"/>
  <c r="S275" i="25"/>
  <c r="R275" i="25"/>
  <c r="G275" i="25"/>
  <c r="F275" i="25"/>
  <c r="D275" i="25"/>
  <c r="B275" i="25"/>
  <c r="V274" i="25"/>
  <c r="T274" i="25"/>
  <c r="S274" i="25"/>
  <c r="R274" i="25"/>
  <c r="G274" i="25"/>
  <c r="F274" i="25"/>
  <c r="D274" i="25"/>
  <c r="B274" i="25"/>
  <c r="V273" i="25"/>
  <c r="T273" i="25"/>
  <c r="S273" i="25"/>
  <c r="R273" i="25"/>
  <c r="G273" i="25"/>
  <c r="F273" i="25"/>
  <c r="D273" i="25"/>
  <c r="B273" i="25"/>
  <c r="V272" i="25"/>
  <c r="T272" i="25"/>
  <c r="S272" i="25"/>
  <c r="R272" i="25"/>
  <c r="G272" i="25"/>
  <c r="F272" i="25"/>
  <c r="D272" i="25"/>
  <c r="B272" i="25"/>
  <c r="V271" i="25"/>
  <c r="T271" i="25"/>
  <c r="S271" i="25"/>
  <c r="R271" i="25"/>
  <c r="G271" i="25"/>
  <c r="F271" i="25"/>
  <c r="D271" i="25"/>
  <c r="B271" i="25"/>
  <c r="V270" i="25"/>
  <c r="T270" i="25"/>
  <c r="S270" i="25"/>
  <c r="R270" i="25"/>
  <c r="G270" i="25"/>
  <c r="F270" i="25"/>
  <c r="D270" i="25"/>
  <c r="B270" i="25"/>
  <c r="V269" i="25"/>
  <c r="T269" i="25"/>
  <c r="S269" i="25"/>
  <c r="R269" i="25"/>
  <c r="G269" i="25"/>
  <c r="F269" i="25"/>
  <c r="D269" i="25"/>
  <c r="B269" i="25"/>
  <c r="V268" i="25"/>
  <c r="T268" i="25"/>
  <c r="S268" i="25"/>
  <c r="R268" i="25"/>
  <c r="G268" i="25"/>
  <c r="F268" i="25"/>
  <c r="D268" i="25"/>
  <c r="B268" i="25"/>
  <c r="V267" i="25"/>
  <c r="T267" i="25"/>
  <c r="S267" i="25"/>
  <c r="R267" i="25"/>
  <c r="G267" i="25"/>
  <c r="F267" i="25"/>
  <c r="D267" i="25"/>
  <c r="B267" i="25"/>
  <c r="V266" i="25"/>
  <c r="T266" i="25"/>
  <c r="S266" i="25"/>
  <c r="R266" i="25"/>
  <c r="G266" i="25"/>
  <c r="F266" i="25"/>
  <c r="D266" i="25"/>
  <c r="B266" i="25"/>
  <c r="V265" i="25"/>
  <c r="T265" i="25"/>
  <c r="S265" i="25"/>
  <c r="R265" i="25"/>
  <c r="G265" i="25"/>
  <c r="F265" i="25"/>
  <c r="D265" i="25"/>
  <c r="B265" i="25"/>
  <c r="V264" i="25"/>
  <c r="T264" i="25"/>
  <c r="S264" i="25"/>
  <c r="R264" i="25"/>
  <c r="G264" i="25"/>
  <c r="F264" i="25"/>
  <c r="D264" i="25"/>
  <c r="B264" i="25"/>
  <c r="V263" i="25"/>
  <c r="T263" i="25"/>
  <c r="S263" i="25"/>
  <c r="R263" i="25"/>
  <c r="G263" i="25"/>
  <c r="F263" i="25"/>
  <c r="D263" i="25"/>
  <c r="B263" i="25"/>
  <c r="V262" i="25"/>
  <c r="T262" i="25"/>
  <c r="S262" i="25"/>
  <c r="R262" i="25"/>
  <c r="G262" i="25"/>
  <c r="F262" i="25"/>
  <c r="D262" i="25"/>
  <c r="B262" i="25"/>
  <c r="V261" i="25"/>
  <c r="T261" i="25"/>
  <c r="S261" i="25"/>
  <c r="R261" i="25"/>
  <c r="G261" i="25"/>
  <c r="F261" i="25"/>
  <c r="D261" i="25"/>
  <c r="B261" i="25"/>
  <c r="V260" i="25"/>
  <c r="T260" i="25"/>
  <c r="S260" i="25"/>
  <c r="R260" i="25"/>
  <c r="G260" i="25"/>
  <c r="F260" i="25"/>
  <c r="D260" i="25"/>
  <c r="B260" i="25"/>
  <c r="V259" i="25"/>
  <c r="T259" i="25"/>
  <c r="S259" i="25"/>
  <c r="R259" i="25"/>
  <c r="G259" i="25"/>
  <c r="F259" i="25"/>
  <c r="D259" i="25"/>
  <c r="B259" i="25"/>
  <c r="V258" i="25"/>
  <c r="T258" i="25"/>
  <c r="S258" i="25"/>
  <c r="R258" i="25"/>
  <c r="G258" i="25"/>
  <c r="F258" i="25"/>
  <c r="D258" i="25"/>
  <c r="B258" i="25"/>
  <c r="V257" i="25"/>
  <c r="T257" i="25"/>
  <c r="S257" i="25"/>
  <c r="R257" i="25"/>
  <c r="G257" i="25"/>
  <c r="F257" i="25"/>
  <c r="D257" i="25"/>
  <c r="B257" i="25"/>
  <c r="V256" i="25"/>
  <c r="T256" i="25"/>
  <c r="S256" i="25"/>
  <c r="R256" i="25"/>
  <c r="G256" i="25"/>
  <c r="F256" i="25"/>
  <c r="D256" i="25"/>
  <c r="B256" i="25"/>
  <c r="V255" i="25"/>
  <c r="T255" i="25"/>
  <c r="S255" i="25"/>
  <c r="R255" i="25"/>
  <c r="G255" i="25"/>
  <c r="F255" i="25"/>
  <c r="D255" i="25"/>
  <c r="B255" i="25"/>
  <c r="V254" i="25"/>
  <c r="T254" i="25"/>
  <c r="S254" i="25"/>
  <c r="R254" i="25"/>
  <c r="G254" i="25"/>
  <c r="F254" i="25"/>
  <c r="D254" i="25"/>
  <c r="B254" i="25"/>
  <c r="V253" i="25"/>
  <c r="T253" i="25"/>
  <c r="S253" i="25"/>
  <c r="R253" i="25"/>
  <c r="G253" i="25"/>
  <c r="F253" i="25"/>
  <c r="D253" i="25"/>
  <c r="B253" i="25"/>
  <c r="V252" i="25"/>
  <c r="T252" i="25"/>
  <c r="S252" i="25"/>
  <c r="R252" i="25"/>
  <c r="G252" i="25"/>
  <c r="F252" i="25"/>
  <c r="D252" i="25"/>
  <c r="B252" i="25"/>
  <c r="V251" i="25"/>
  <c r="T251" i="25"/>
  <c r="S251" i="25"/>
  <c r="R251" i="25"/>
  <c r="G251" i="25"/>
  <c r="F251" i="25"/>
  <c r="D251" i="25"/>
  <c r="B251" i="25"/>
  <c r="V250" i="25"/>
  <c r="T250" i="25"/>
  <c r="S250" i="25"/>
  <c r="R250" i="25"/>
  <c r="G250" i="25"/>
  <c r="F250" i="25"/>
  <c r="D250" i="25"/>
  <c r="B250" i="25"/>
  <c r="V249" i="25"/>
  <c r="T249" i="25"/>
  <c r="S249" i="25"/>
  <c r="R249" i="25"/>
  <c r="G249" i="25"/>
  <c r="F249" i="25"/>
  <c r="D249" i="25"/>
  <c r="B249" i="25"/>
  <c r="V248" i="25"/>
  <c r="T248" i="25"/>
  <c r="S248" i="25"/>
  <c r="R248" i="25"/>
  <c r="G248" i="25"/>
  <c r="F248" i="25"/>
  <c r="D248" i="25"/>
  <c r="B248" i="25"/>
  <c r="V247" i="25"/>
  <c r="T247" i="25"/>
  <c r="S247" i="25"/>
  <c r="R247" i="25"/>
  <c r="G247" i="25"/>
  <c r="F247" i="25"/>
  <c r="D247" i="25"/>
  <c r="B247" i="25"/>
  <c r="V246" i="25"/>
  <c r="T246" i="25"/>
  <c r="S246" i="25"/>
  <c r="R246" i="25"/>
  <c r="G246" i="25"/>
  <c r="F246" i="25"/>
  <c r="D246" i="25"/>
  <c r="B246" i="25"/>
  <c r="V245" i="25"/>
  <c r="T245" i="25"/>
  <c r="S245" i="25"/>
  <c r="R245" i="25"/>
  <c r="G245" i="25"/>
  <c r="F245" i="25"/>
  <c r="D245" i="25"/>
  <c r="B245" i="25"/>
  <c r="V244" i="25"/>
  <c r="T244" i="25"/>
  <c r="S244" i="25"/>
  <c r="R244" i="25"/>
  <c r="G244" i="25"/>
  <c r="F244" i="25"/>
  <c r="D244" i="25"/>
  <c r="B244" i="25"/>
  <c r="V243" i="25"/>
  <c r="T243" i="25"/>
  <c r="S243" i="25"/>
  <c r="R243" i="25"/>
  <c r="G243" i="25"/>
  <c r="F243" i="25"/>
  <c r="D243" i="25"/>
  <c r="B243" i="25"/>
  <c r="V242" i="25"/>
  <c r="T242" i="25"/>
  <c r="S242" i="25"/>
  <c r="R242" i="25"/>
  <c r="G242" i="25"/>
  <c r="F242" i="25"/>
  <c r="D242" i="25"/>
  <c r="B242" i="25"/>
  <c r="V241" i="25"/>
  <c r="T241" i="25"/>
  <c r="S241" i="25"/>
  <c r="R241" i="25"/>
  <c r="G241" i="25"/>
  <c r="F241" i="25"/>
  <c r="D241" i="25"/>
  <c r="B241" i="25"/>
  <c r="V240" i="25"/>
  <c r="T240" i="25"/>
  <c r="S240" i="25"/>
  <c r="R240" i="25"/>
  <c r="G240" i="25"/>
  <c r="F240" i="25"/>
  <c r="D240" i="25"/>
  <c r="B240" i="25"/>
  <c r="V239" i="25"/>
  <c r="T239" i="25"/>
  <c r="S239" i="25"/>
  <c r="R239" i="25"/>
  <c r="G239" i="25"/>
  <c r="F239" i="25"/>
  <c r="D239" i="25"/>
  <c r="B239" i="25"/>
  <c r="V238" i="25"/>
  <c r="T238" i="25"/>
  <c r="S238" i="25"/>
  <c r="R238" i="25"/>
  <c r="G238" i="25"/>
  <c r="F238" i="25"/>
  <c r="D238" i="25"/>
  <c r="B238" i="25"/>
  <c r="V237" i="25"/>
  <c r="T237" i="25"/>
  <c r="S237" i="25"/>
  <c r="R237" i="25"/>
  <c r="G237" i="25"/>
  <c r="F237" i="25"/>
  <c r="D237" i="25"/>
  <c r="B237" i="25"/>
  <c r="V236" i="25"/>
  <c r="T236" i="25"/>
  <c r="S236" i="25"/>
  <c r="R236" i="25"/>
  <c r="G236" i="25"/>
  <c r="F236" i="25"/>
  <c r="D236" i="25"/>
  <c r="B236" i="25"/>
  <c r="V235" i="25"/>
  <c r="T235" i="25"/>
  <c r="S235" i="25"/>
  <c r="R235" i="25"/>
  <c r="G235" i="25"/>
  <c r="F235" i="25"/>
  <c r="D235" i="25"/>
  <c r="B235" i="25"/>
  <c r="V234" i="25"/>
  <c r="T234" i="25"/>
  <c r="S234" i="25"/>
  <c r="R234" i="25"/>
  <c r="G234" i="25"/>
  <c r="F234" i="25"/>
  <c r="D234" i="25"/>
  <c r="B234" i="25"/>
  <c r="V233" i="25"/>
  <c r="T233" i="25"/>
  <c r="S233" i="25"/>
  <c r="R233" i="25"/>
  <c r="G233" i="25"/>
  <c r="F233" i="25"/>
  <c r="D233" i="25"/>
  <c r="B233" i="25"/>
  <c r="V232" i="25"/>
  <c r="T232" i="25"/>
  <c r="S232" i="25"/>
  <c r="R232" i="25"/>
  <c r="G232" i="25"/>
  <c r="F232" i="25"/>
  <c r="D232" i="25"/>
  <c r="B232" i="25"/>
  <c r="V231" i="25"/>
  <c r="T231" i="25"/>
  <c r="S231" i="25"/>
  <c r="R231" i="25"/>
  <c r="G231" i="25"/>
  <c r="F231" i="25"/>
  <c r="D231" i="25"/>
  <c r="B231" i="25"/>
  <c r="V230" i="25"/>
  <c r="T230" i="25"/>
  <c r="S230" i="25"/>
  <c r="R230" i="25"/>
  <c r="G230" i="25"/>
  <c r="F230" i="25"/>
  <c r="D230" i="25"/>
  <c r="B230" i="25"/>
  <c r="V229" i="25"/>
  <c r="T229" i="25"/>
  <c r="S229" i="25"/>
  <c r="R229" i="25"/>
  <c r="G229" i="25"/>
  <c r="F229" i="25"/>
  <c r="D229" i="25"/>
  <c r="B229" i="25"/>
  <c r="V228" i="25"/>
  <c r="T228" i="25"/>
  <c r="S228" i="25"/>
  <c r="R228" i="25"/>
  <c r="G228" i="25"/>
  <c r="F228" i="25"/>
  <c r="D228" i="25"/>
  <c r="B228" i="25"/>
  <c r="V227" i="25"/>
  <c r="T227" i="25"/>
  <c r="S227" i="25"/>
  <c r="R227" i="25"/>
  <c r="G227" i="25"/>
  <c r="F227" i="25"/>
  <c r="D227" i="25"/>
  <c r="B227" i="25"/>
  <c r="V226" i="25"/>
  <c r="T226" i="25"/>
  <c r="S226" i="25"/>
  <c r="R226" i="25"/>
  <c r="G226" i="25"/>
  <c r="F226" i="25"/>
  <c r="D226" i="25"/>
  <c r="B226" i="25"/>
  <c r="V225" i="25"/>
  <c r="T225" i="25"/>
  <c r="S225" i="25"/>
  <c r="R225" i="25"/>
  <c r="G225" i="25"/>
  <c r="F225" i="25"/>
  <c r="D225" i="25"/>
  <c r="B225" i="25"/>
  <c r="V224" i="25"/>
  <c r="T224" i="25"/>
  <c r="S224" i="25"/>
  <c r="R224" i="25"/>
  <c r="G224" i="25"/>
  <c r="F224" i="25"/>
  <c r="D224" i="25"/>
  <c r="B224" i="25"/>
  <c r="V223" i="25"/>
  <c r="T223" i="25"/>
  <c r="S223" i="25"/>
  <c r="R223" i="25"/>
  <c r="G223" i="25"/>
  <c r="F223" i="25"/>
  <c r="D223" i="25"/>
  <c r="B223" i="25"/>
  <c r="V222" i="25"/>
  <c r="T222" i="25"/>
  <c r="S222" i="25"/>
  <c r="R222" i="25"/>
  <c r="G222" i="25"/>
  <c r="F222" i="25"/>
  <c r="D222" i="25"/>
  <c r="B222" i="25"/>
  <c r="V221" i="25"/>
  <c r="T221" i="25"/>
  <c r="S221" i="25"/>
  <c r="R221" i="25"/>
  <c r="G221" i="25"/>
  <c r="F221" i="25"/>
  <c r="D221" i="25"/>
  <c r="B221" i="25"/>
  <c r="V220" i="25"/>
  <c r="T220" i="25"/>
  <c r="S220" i="25"/>
  <c r="R220" i="25"/>
  <c r="G220" i="25"/>
  <c r="F220" i="25"/>
  <c r="D220" i="25"/>
  <c r="B220" i="25"/>
  <c r="V219" i="25"/>
  <c r="T219" i="25"/>
  <c r="S219" i="25"/>
  <c r="R219" i="25"/>
  <c r="G219" i="25"/>
  <c r="F219" i="25"/>
  <c r="D219" i="25"/>
  <c r="B219" i="25"/>
  <c r="V218" i="25"/>
  <c r="T218" i="25"/>
  <c r="S218" i="25"/>
  <c r="R218" i="25"/>
  <c r="G218" i="25"/>
  <c r="F218" i="25"/>
  <c r="D218" i="25"/>
  <c r="B218" i="25"/>
  <c r="V217" i="25"/>
  <c r="T217" i="25"/>
  <c r="S217" i="25"/>
  <c r="R217" i="25"/>
  <c r="G217" i="25"/>
  <c r="F217" i="25"/>
  <c r="D217" i="25"/>
  <c r="B217" i="25"/>
  <c r="V216" i="25"/>
  <c r="T216" i="25"/>
  <c r="S216" i="25"/>
  <c r="R216" i="25"/>
  <c r="G216" i="25"/>
  <c r="F216" i="25"/>
  <c r="D216" i="25"/>
  <c r="B216" i="25"/>
  <c r="V215" i="25"/>
  <c r="T215" i="25"/>
  <c r="S215" i="25"/>
  <c r="R215" i="25"/>
  <c r="G215" i="25"/>
  <c r="F215" i="25"/>
  <c r="D215" i="25"/>
  <c r="B215" i="25"/>
  <c r="V214" i="25"/>
  <c r="T214" i="25"/>
  <c r="S214" i="25"/>
  <c r="R214" i="25"/>
  <c r="G214" i="25"/>
  <c r="F214" i="25"/>
  <c r="D214" i="25"/>
  <c r="B214" i="25"/>
  <c r="V213" i="25"/>
  <c r="T213" i="25"/>
  <c r="S213" i="25"/>
  <c r="R213" i="25"/>
  <c r="G213" i="25"/>
  <c r="F213" i="25"/>
  <c r="D213" i="25"/>
  <c r="B213" i="25"/>
  <c r="V212" i="25"/>
  <c r="T212" i="25"/>
  <c r="S212" i="25"/>
  <c r="R212" i="25"/>
  <c r="G212" i="25"/>
  <c r="F212" i="25"/>
  <c r="D212" i="25"/>
  <c r="B212" i="25"/>
  <c r="V211" i="25"/>
  <c r="T211" i="25"/>
  <c r="S211" i="25"/>
  <c r="R211" i="25"/>
  <c r="G211" i="25"/>
  <c r="F211" i="25"/>
  <c r="D211" i="25"/>
  <c r="B211" i="25"/>
  <c r="V210" i="25"/>
  <c r="T210" i="25"/>
  <c r="S210" i="25"/>
  <c r="R210" i="25"/>
  <c r="G210" i="25"/>
  <c r="F210" i="25"/>
  <c r="D210" i="25"/>
  <c r="B210" i="25"/>
  <c r="V209" i="25"/>
  <c r="T209" i="25"/>
  <c r="S209" i="25"/>
  <c r="R209" i="25"/>
  <c r="G209" i="25"/>
  <c r="F209" i="25"/>
  <c r="D209" i="25"/>
  <c r="B209" i="25"/>
  <c r="V208" i="25"/>
  <c r="T208" i="25"/>
  <c r="S208" i="25"/>
  <c r="R208" i="25"/>
  <c r="G208" i="25"/>
  <c r="F208" i="25"/>
  <c r="D208" i="25"/>
  <c r="B208" i="25"/>
  <c r="V207" i="25"/>
  <c r="T207" i="25"/>
  <c r="S207" i="25"/>
  <c r="R207" i="25"/>
  <c r="G207" i="25"/>
  <c r="F207" i="25"/>
  <c r="D207" i="25"/>
  <c r="B207" i="25"/>
  <c r="V206" i="25"/>
  <c r="T206" i="25"/>
  <c r="S206" i="25"/>
  <c r="R206" i="25"/>
  <c r="G206" i="25"/>
  <c r="F206" i="25"/>
  <c r="D206" i="25"/>
  <c r="B206" i="25"/>
  <c r="V205" i="25"/>
  <c r="T205" i="25"/>
  <c r="S205" i="25"/>
  <c r="R205" i="25"/>
  <c r="G205" i="25"/>
  <c r="F205" i="25"/>
  <c r="D205" i="25"/>
  <c r="B205" i="25"/>
  <c r="V204" i="25"/>
  <c r="T204" i="25"/>
  <c r="S204" i="25"/>
  <c r="R204" i="25"/>
  <c r="G204" i="25"/>
  <c r="F204" i="25"/>
  <c r="D204" i="25"/>
  <c r="B204" i="25"/>
  <c r="V203" i="25"/>
  <c r="T203" i="25"/>
  <c r="S203" i="25"/>
  <c r="R203" i="25"/>
  <c r="G203" i="25"/>
  <c r="F203" i="25"/>
  <c r="D203" i="25"/>
  <c r="B203" i="25"/>
  <c r="V202" i="25"/>
  <c r="T202" i="25"/>
  <c r="S202" i="25"/>
  <c r="R202" i="25"/>
  <c r="G202" i="25"/>
  <c r="F202" i="25"/>
  <c r="D202" i="25"/>
  <c r="B202" i="25"/>
  <c r="V201" i="25"/>
  <c r="T201" i="25"/>
  <c r="S201" i="25"/>
  <c r="R201" i="25"/>
  <c r="G201" i="25"/>
  <c r="F201" i="25"/>
  <c r="D201" i="25"/>
  <c r="B201" i="25"/>
  <c r="V200" i="25"/>
  <c r="T200" i="25"/>
  <c r="S200" i="25"/>
  <c r="R200" i="25"/>
  <c r="G200" i="25"/>
  <c r="F200" i="25"/>
  <c r="D200" i="25"/>
  <c r="B200" i="25"/>
  <c r="V199" i="25"/>
  <c r="T199" i="25"/>
  <c r="S199" i="25"/>
  <c r="R199" i="25"/>
  <c r="G199" i="25"/>
  <c r="F199" i="25"/>
  <c r="D199" i="25"/>
  <c r="B199" i="25"/>
  <c r="V198" i="25"/>
  <c r="T198" i="25"/>
  <c r="S198" i="25"/>
  <c r="R198" i="25"/>
  <c r="G198" i="25"/>
  <c r="F198" i="25"/>
  <c r="D198" i="25"/>
  <c r="B198" i="25"/>
  <c r="V197" i="25"/>
  <c r="T197" i="25"/>
  <c r="S197" i="25"/>
  <c r="R197" i="25"/>
  <c r="G197" i="25"/>
  <c r="F197" i="25"/>
  <c r="D197" i="25"/>
  <c r="B197" i="25"/>
  <c r="V196" i="25"/>
  <c r="T196" i="25"/>
  <c r="S196" i="25"/>
  <c r="R196" i="25"/>
  <c r="G196" i="25"/>
  <c r="F196" i="25"/>
  <c r="D196" i="25"/>
  <c r="B196" i="25"/>
  <c r="V195" i="25"/>
  <c r="T195" i="25"/>
  <c r="S195" i="25"/>
  <c r="R195" i="25"/>
  <c r="G195" i="25"/>
  <c r="F195" i="25"/>
  <c r="D195" i="25"/>
  <c r="B195" i="25"/>
  <c r="V194" i="25"/>
  <c r="T194" i="25"/>
  <c r="S194" i="25"/>
  <c r="R194" i="25"/>
  <c r="G194" i="25"/>
  <c r="F194" i="25"/>
  <c r="D194" i="25"/>
  <c r="B194" i="25"/>
  <c r="V193" i="25"/>
  <c r="T193" i="25"/>
  <c r="S193" i="25"/>
  <c r="R193" i="25"/>
  <c r="G193" i="25"/>
  <c r="F193" i="25"/>
  <c r="D193" i="25"/>
  <c r="B193" i="25"/>
  <c r="V192" i="25"/>
  <c r="T192" i="25"/>
  <c r="S192" i="25"/>
  <c r="R192" i="25"/>
  <c r="G192" i="25"/>
  <c r="F192" i="25"/>
  <c r="D192" i="25"/>
  <c r="B192" i="25"/>
  <c r="V191" i="25"/>
  <c r="T191" i="25"/>
  <c r="S191" i="25"/>
  <c r="R191" i="25"/>
  <c r="G191" i="25"/>
  <c r="F191" i="25"/>
  <c r="D191" i="25"/>
  <c r="B191" i="25"/>
  <c r="V190" i="25"/>
  <c r="T190" i="25"/>
  <c r="S190" i="25"/>
  <c r="R190" i="25"/>
  <c r="G190" i="25"/>
  <c r="F190" i="25"/>
  <c r="D190" i="25"/>
  <c r="B190" i="25"/>
  <c r="V189" i="25"/>
  <c r="T189" i="25"/>
  <c r="S189" i="25"/>
  <c r="R189" i="25"/>
  <c r="G189" i="25"/>
  <c r="F189" i="25"/>
  <c r="D189" i="25"/>
  <c r="B189" i="25"/>
  <c r="V188" i="25"/>
  <c r="T188" i="25"/>
  <c r="S188" i="25"/>
  <c r="R188" i="25"/>
  <c r="G188" i="25"/>
  <c r="F188" i="25"/>
  <c r="D188" i="25"/>
  <c r="B188" i="25"/>
  <c r="V187" i="25"/>
  <c r="T187" i="25"/>
  <c r="S187" i="25"/>
  <c r="R187" i="25"/>
  <c r="G187" i="25"/>
  <c r="F187" i="25"/>
  <c r="D187" i="25"/>
  <c r="B187" i="25"/>
  <c r="V186" i="25"/>
  <c r="T186" i="25"/>
  <c r="S186" i="25"/>
  <c r="R186" i="25"/>
  <c r="G186" i="25"/>
  <c r="F186" i="25"/>
  <c r="D186" i="25"/>
  <c r="B186" i="25"/>
  <c r="V185" i="25"/>
  <c r="T185" i="25"/>
  <c r="S185" i="25"/>
  <c r="R185" i="25"/>
  <c r="G185" i="25"/>
  <c r="F185" i="25"/>
  <c r="D185" i="25"/>
  <c r="B185" i="25"/>
  <c r="V184" i="25"/>
  <c r="T184" i="25"/>
  <c r="S184" i="25"/>
  <c r="R184" i="25"/>
  <c r="G184" i="25"/>
  <c r="F184" i="25"/>
  <c r="D184" i="25"/>
  <c r="B184" i="25"/>
  <c r="V183" i="25"/>
  <c r="T183" i="25"/>
  <c r="S183" i="25"/>
  <c r="R183" i="25"/>
  <c r="G183" i="25"/>
  <c r="F183" i="25"/>
  <c r="D183" i="25"/>
  <c r="B183" i="25"/>
  <c r="V182" i="25"/>
  <c r="T182" i="25"/>
  <c r="S182" i="25"/>
  <c r="R182" i="25"/>
  <c r="G182" i="25"/>
  <c r="F182" i="25"/>
  <c r="D182" i="25"/>
  <c r="B182" i="25"/>
  <c r="V181" i="25"/>
  <c r="T181" i="25"/>
  <c r="S181" i="25"/>
  <c r="R181" i="25"/>
  <c r="G181" i="25"/>
  <c r="F181" i="25"/>
  <c r="D181" i="25"/>
  <c r="B181" i="25"/>
  <c r="V180" i="25"/>
  <c r="T180" i="25"/>
  <c r="S180" i="25"/>
  <c r="R180" i="25"/>
  <c r="G180" i="25"/>
  <c r="F180" i="25"/>
  <c r="D180" i="25"/>
  <c r="B180" i="25"/>
  <c r="V179" i="25"/>
  <c r="T179" i="25"/>
  <c r="S179" i="25"/>
  <c r="R179" i="25"/>
  <c r="G179" i="25"/>
  <c r="F179" i="25"/>
  <c r="D179" i="25"/>
  <c r="B179" i="25"/>
  <c r="V178" i="25"/>
  <c r="T178" i="25"/>
  <c r="S178" i="25"/>
  <c r="R178" i="25"/>
  <c r="G178" i="25"/>
  <c r="F178" i="25"/>
  <c r="D178" i="25"/>
  <c r="B178" i="25"/>
  <c r="V177" i="25"/>
  <c r="T177" i="25"/>
  <c r="S177" i="25"/>
  <c r="R177" i="25"/>
  <c r="G177" i="25"/>
  <c r="F177" i="25"/>
  <c r="D177" i="25"/>
  <c r="B177" i="25"/>
  <c r="V176" i="25"/>
  <c r="T176" i="25"/>
  <c r="S176" i="25"/>
  <c r="R176" i="25"/>
  <c r="G176" i="25"/>
  <c r="F176" i="25"/>
  <c r="D176" i="25"/>
  <c r="B176" i="25"/>
  <c r="V175" i="25"/>
  <c r="T175" i="25"/>
  <c r="S175" i="25"/>
  <c r="R175" i="25"/>
  <c r="G175" i="25"/>
  <c r="F175" i="25"/>
  <c r="D175" i="25"/>
  <c r="B175" i="25"/>
  <c r="V174" i="25"/>
  <c r="T174" i="25"/>
  <c r="S174" i="25"/>
  <c r="R174" i="25"/>
  <c r="G174" i="25"/>
  <c r="F174" i="25"/>
  <c r="D174" i="25"/>
  <c r="B174" i="25"/>
  <c r="V173" i="25"/>
  <c r="T173" i="25"/>
  <c r="S173" i="25"/>
  <c r="R173" i="25"/>
  <c r="G173" i="25"/>
  <c r="F173" i="25"/>
  <c r="D173" i="25"/>
  <c r="B173" i="25"/>
  <c r="V172" i="25"/>
  <c r="T172" i="25"/>
  <c r="S172" i="25"/>
  <c r="R172" i="25"/>
  <c r="G172" i="25"/>
  <c r="F172" i="25"/>
  <c r="D172" i="25"/>
  <c r="B172" i="25"/>
  <c r="V171" i="25"/>
  <c r="T171" i="25"/>
  <c r="S171" i="25"/>
  <c r="R171" i="25"/>
  <c r="G171" i="25"/>
  <c r="F171" i="25"/>
  <c r="D171" i="25"/>
  <c r="B171" i="25"/>
  <c r="V170" i="25"/>
  <c r="T170" i="25"/>
  <c r="S170" i="25"/>
  <c r="R170" i="25"/>
  <c r="G170" i="25"/>
  <c r="F170" i="25"/>
  <c r="D170" i="25"/>
  <c r="B170" i="25"/>
  <c r="V169" i="25"/>
  <c r="T169" i="25"/>
  <c r="S169" i="25"/>
  <c r="R169" i="25"/>
  <c r="G169" i="25"/>
  <c r="F169" i="25"/>
  <c r="D169" i="25"/>
  <c r="B169" i="25"/>
  <c r="V168" i="25"/>
  <c r="T168" i="25"/>
  <c r="S168" i="25"/>
  <c r="R168" i="25"/>
  <c r="G168" i="25"/>
  <c r="F168" i="25"/>
  <c r="D168" i="25"/>
  <c r="B168" i="25"/>
  <c r="V167" i="25"/>
  <c r="T167" i="25"/>
  <c r="S167" i="25"/>
  <c r="R167" i="25"/>
  <c r="G167" i="25"/>
  <c r="F167" i="25"/>
  <c r="D167" i="25"/>
  <c r="B167" i="25"/>
  <c r="V166" i="25"/>
  <c r="T166" i="25"/>
  <c r="S166" i="25"/>
  <c r="R166" i="25"/>
  <c r="G166" i="25"/>
  <c r="F166" i="25"/>
  <c r="D166" i="25"/>
  <c r="B166" i="25"/>
  <c r="V165" i="25"/>
  <c r="T165" i="25"/>
  <c r="S165" i="25"/>
  <c r="R165" i="25"/>
  <c r="G165" i="25"/>
  <c r="F165" i="25"/>
  <c r="D165" i="25"/>
  <c r="B165" i="25"/>
  <c r="V164" i="25"/>
  <c r="T164" i="25"/>
  <c r="S164" i="25"/>
  <c r="R164" i="25"/>
  <c r="G164" i="25"/>
  <c r="F164" i="25"/>
  <c r="D164" i="25"/>
  <c r="B164" i="25"/>
  <c r="V163" i="25"/>
  <c r="T163" i="25"/>
  <c r="S163" i="25"/>
  <c r="R163" i="25"/>
  <c r="G163" i="25"/>
  <c r="F163" i="25"/>
  <c r="D163" i="25"/>
  <c r="B163" i="25"/>
  <c r="V162" i="25"/>
  <c r="T162" i="25"/>
  <c r="S162" i="25"/>
  <c r="R162" i="25"/>
  <c r="G162" i="25"/>
  <c r="F162" i="25"/>
  <c r="D162" i="25"/>
  <c r="B162" i="25"/>
  <c r="V161" i="25"/>
  <c r="T161" i="25"/>
  <c r="S161" i="25"/>
  <c r="R161" i="25"/>
  <c r="G161" i="25"/>
  <c r="F161" i="25"/>
  <c r="D161" i="25"/>
  <c r="B161" i="25"/>
  <c r="V160" i="25"/>
  <c r="T160" i="25"/>
  <c r="S160" i="25"/>
  <c r="R160" i="25"/>
  <c r="G160" i="25"/>
  <c r="F160" i="25"/>
  <c r="D160" i="25"/>
  <c r="B160" i="25"/>
  <c r="V159" i="25"/>
  <c r="T159" i="25"/>
  <c r="S159" i="25"/>
  <c r="R159" i="25"/>
  <c r="G159" i="25"/>
  <c r="F159" i="25"/>
  <c r="D159" i="25"/>
  <c r="B159" i="25"/>
  <c r="V158" i="25"/>
  <c r="T158" i="25"/>
  <c r="S158" i="25"/>
  <c r="R158" i="25"/>
  <c r="G158" i="25"/>
  <c r="F158" i="25"/>
  <c r="D158" i="25"/>
  <c r="B158" i="25"/>
  <c r="V157" i="25"/>
  <c r="T157" i="25"/>
  <c r="S157" i="25"/>
  <c r="R157" i="25"/>
  <c r="G157" i="25"/>
  <c r="F157" i="25"/>
  <c r="D157" i="25"/>
  <c r="B157" i="25"/>
  <c r="V156" i="25"/>
  <c r="T156" i="25"/>
  <c r="S156" i="25"/>
  <c r="R156" i="25"/>
  <c r="G156" i="25"/>
  <c r="F156" i="25"/>
  <c r="D156" i="25"/>
  <c r="B156" i="25"/>
  <c r="V155" i="25"/>
  <c r="T155" i="25"/>
  <c r="S155" i="25"/>
  <c r="R155" i="25"/>
  <c r="G155" i="25"/>
  <c r="F155" i="25"/>
  <c r="D155" i="25"/>
  <c r="B155" i="25"/>
  <c r="V154" i="25"/>
  <c r="T154" i="25"/>
  <c r="S154" i="25"/>
  <c r="R154" i="25"/>
  <c r="G154" i="25"/>
  <c r="F154" i="25"/>
  <c r="D154" i="25"/>
  <c r="B154" i="25"/>
  <c r="V153" i="25"/>
  <c r="T153" i="25"/>
  <c r="S153" i="25"/>
  <c r="R153" i="25"/>
  <c r="G153" i="25"/>
  <c r="F153" i="25"/>
  <c r="D153" i="25"/>
  <c r="B153" i="25"/>
  <c r="V152" i="25"/>
  <c r="T152" i="25"/>
  <c r="S152" i="25"/>
  <c r="R152" i="25"/>
  <c r="G152" i="25"/>
  <c r="F152" i="25"/>
  <c r="D152" i="25"/>
  <c r="B152" i="25"/>
  <c r="V151" i="25"/>
  <c r="T151" i="25"/>
  <c r="S151" i="25"/>
  <c r="R151" i="25"/>
  <c r="G151" i="25"/>
  <c r="F151" i="25"/>
  <c r="D151" i="25"/>
  <c r="B151" i="25"/>
  <c r="V150" i="25"/>
  <c r="T150" i="25"/>
  <c r="S150" i="25"/>
  <c r="R150" i="25"/>
  <c r="G150" i="25"/>
  <c r="F150" i="25"/>
  <c r="D150" i="25"/>
  <c r="B150" i="25"/>
  <c r="V149" i="25"/>
  <c r="T149" i="25"/>
  <c r="S149" i="25"/>
  <c r="R149" i="25"/>
  <c r="G149" i="25"/>
  <c r="F149" i="25"/>
  <c r="D149" i="25"/>
  <c r="B149" i="25"/>
  <c r="V148" i="25"/>
  <c r="T148" i="25"/>
  <c r="S148" i="25"/>
  <c r="R148" i="25"/>
  <c r="G148" i="25"/>
  <c r="F148" i="25"/>
  <c r="D148" i="25"/>
  <c r="B148" i="25"/>
  <c r="V147" i="25"/>
  <c r="T147" i="25"/>
  <c r="S147" i="25"/>
  <c r="R147" i="25"/>
  <c r="G147" i="25"/>
  <c r="F147" i="25"/>
  <c r="D147" i="25"/>
  <c r="B147" i="25"/>
  <c r="V146" i="25"/>
  <c r="T146" i="25"/>
  <c r="S146" i="25"/>
  <c r="R146" i="25"/>
  <c r="G146" i="25"/>
  <c r="F146" i="25"/>
  <c r="D146" i="25"/>
  <c r="B146" i="25"/>
  <c r="V145" i="25"/>
  <c r="T145" i="25"/>
  <c r="S145" i="25"/>
  <c r="R145" i="25"/>
  <c r="G145" i="25"/>
  <c r="F145" i="25"/>
  <c r="D145" i="25"/>
  <c r="B145" i="25"/>
  <c r="V144" i="25"/>
  <c r="T144" i="25"/>
  <c r="S144" i="25"/>
  <c r="R144" i="25"/>
  <c r="G144" i="25"/>
  <c r="F144" i="25"/>
  <c r="D144" i="25"/>
  <c r="B144" i="25"/>
  <c r="V143" i="25"/>
  <c r="T143" i="25"/>
  <c r="S143" i="25"/>
  <c r="R143" i="25"/>
  <c r="G143" i="25"/>
  <c r="F143" i="25"/>
  <c r="D143" i="25"/>
  <c r="B143" i="25"/>
  <c r="V142" i="25"/>
  <c r="T142" i="25"/>
  <c r="S142" i="25"/>
  <c r="R142" i="25"/>
  <c r="G142" i="25"/>
  <c r="F142" i="25"/>
  <c r="D142" i="25"/>
  <c r="B142" i="25"/>
  <c r="V141" i="25"/>
  <c r="T141" i="25"/>
  <c r="S141" i="25"/>
  <c r="R141" i="25"/>
  <c r="G141" i="25"/>
  <c r="F141" i="25"/>
  <c r="D141" i="25"/>
  <c r="B141" i="25"/>
  <c r="V140" i="25"/>
  <c r="T140" i="25"/>
  <c r="S140" i="25"/>
  <c r="R140" i="25"/>
  <c r="G140" i="25"/>
  <c r="F140" i="25"/>
  <c r="D140" i="25"/>
  <c r="B140" i="25"/>
  <c r="V139" i="25"/>
  <c r="T139" i="25"/>
  <c r="S139" i="25"/>
  <c r="R139" i="25"/>
  <c r="G139" i="25"/>
  <c r="F139" i="25"/>
  <c r="D139" i="25"/>
  <c r="B139" i="25"/>
  <c r="V138" i="25"/>
  <c r="T138" i="25"/>
  <c r="S138" i="25"/>
  <c r="R138" i="25"/>
  <c r="G138" i="25"/>
  <c r="F138" i="25"/>
  <c r="D138" i="25"/>
  <c r="B138" i="25"/>
  <c r="V137" i="25"/>
  <c r="T137" i="25"/>
  <c r="S137" i="25"/>
  <c r="R137" i="25"/>
  <c r="G137" i="25"/>
  <c r="F137" i="25"/>
  <c r="D137" i="25"/>
  <c r="B137" i="25"/>
  <c r="V136" i="25"/>
  <c r="T136" i="25"/>
  <c r="S136" i="25"/>
  <c r="R136" i="25"/>
  <c r="G136" i="25"/>
  <c r="F136" i="25"/>
  <c r="D136" i="25"/>
  <c r="B136" i="25"/>
  <c r="V135" i="25"/>
  <c r="T135" i="25"/>
  <c r="S135" i="25"/>
  <c r="R135" i="25"/>
  <c r="G135" i="25"/>
  <c r="F135" i="25"/>
  <c r="D135" i="25"/>
  <c r="B135" i="25"/>
  <c r="V134" i="25"/>
  <c r="T134" i="25"/>
  <c r="S134" i="25"/>
  <c r="R134" i="25"/>
  <c r="G134" i="25"/>
  <c r="F134" i="25"/>
  <c r="D134" i="25"/>
  <c r="B134" i="25"/>
  <c r="V133" i="25"/>
  <c r="T133" i="25"/>
  <c r="S133" i="25"/>
  <c r="R133" i="25"/>
  <c r="G133" i="25"/>
  <c r="F133" i="25"/>
  <c r="D133" i="25"/>
  <c r="B133" i="25"/>
  <c r="V132" i="25"/>
  <c r="T132" i="25"/>
  <c r="S132" i="25"/>
  <c r="R132" i="25"/>
  <c r="G132" i="25"/>
  <c r="F132" i="25"/>
  <c r="D132" i="25"/>
  <c r="B132" i="25"/>
  <c r="V131" i="25"/>
  <c r="T131" i="25"/>
  <c r="S131" i="25"/>
  <c r="R131" i="25"/>
  <c r="G131" i="25"/>
  <c r="F131" i="25"/>
  <c r="D131" i="25"/>
  <c r="B131" i="25"/>
  <c r="V130" i="25"/>
  <c r="T130" i="25"/>
  <c r="S130" i="25"/>
  <c r="R130" i="25"/>
  <c r="G130" i="25"/>
  <c r="F130" i="25"/>
  <c r="D130" i="25"/>
  <c r="B130" i="25"/>
  <c r="AD129" i="25"/>
  <c r="AC129" i="25"/>
  <c r="V129" i="25"/>
  <c r="T129" i="25"/>
  <c r="S129" i="25"/>
  <c r="R129" i="25"/>
  <c r="G129" i="25"/>
  <c r="F129" i="25"/>
  <c r="D129" i="25"/>
  <c r="B129" i="25"/>
  <c r="AD128" i="25"/>
  <c r="AC128" i="25"/>
  <c r="V128" i="25"/>
  <c r="T128" i="25"/>
  <c r="S128" i="25"/>
  <c r="R128" i="25"/>
  <c r="G128" i="25"/>
  <c r="F128" i="25"/>
  <c r="D128" i="25"/>
  <c r="B128" i="25"/>
  <c r="AD127" i="25"/>
  <c r="AC127" i="25"/>
  <c r="V127" i="25"/>
  <c r="T127" i="25"/>
  <c r="S127" i="25"/>
  <c r="R127" i="25"/>
  <c r="G127" i="25"/>
  <c r="F127" i="25"/>
  <c r="D127" i="25"/>
  <c r="B127" i="25"/>
  <c r="AD126" i="25"/>
  <c r="AC126" i="25"/>
  <c r="V126" i="25"/>
  <c r="T126" i="25"/>
  <c r="S126" i="25"/>
  <c r="R126" i="25"/>
  <c r="G126" i="25"/>
  <c r="F126" i="25"/>
  <c r="D126" i="25"/>
  <c r="B126" i="25"/>
  <c r="AD125" i="25"/>
  <c r="AC125" i="25"/>
  <c r="V125" i="25"/>
  <c r="T125" i="25"/>
  <c r="S125" i="25"/>
  <c r="R125" i="25"/>
  <c r="G125" i="25"/>
  <c r="F125" i="25"/>
  <c r="D125" i="25"/>
  <c r="B125" i="25"/>
  <c r="AD124" i="25"/>
  <c r="AC124" i="25"/>
  <c r="V124" i="25"/>
  <c r="T124" i="25"/>
  <c r="S124" i="25"/>
  <c r="R124" i="25"/>
  <c r="G124" i="25"/>
  <c r="F124" i="25"/>
  <c r="D124" i="25"/>
  <c r="B124" i="25"/>
  <c r="AD123" i="25"/>
  <c r="AC123" i="25"/>
  <c r="V123" i="25"/>
  <c r="T123" i="25"/>
  <c r="S123" i="25"/>
  <c r="R123" i="25"/>
  <c r="G123" i="25"/>
  <c r="F123" i="25"/>
  <c r="D123" i="25"/>
  <c r="B123" i="25"/>
  <c r="AD122" i="25"/>
  <c r="AC122" i="25"/>
  <c r="V122" i="25"/>
  <c r="T122" i="25"/>
  <c r="S122" i="25"/>
  <c r="R122" i="25"/>
  <c r="G122" i="25"/>
  <c r="F122" i="25"/>
  <c r="D122" i="25"/>
  <c r="B122" i="25"/>
  <c r="AD121" i="25"/>
  <c r="AC121" i="25"/>
  <c r="V121" i="25"/>
  <c r="T121" i="25"/>
  <c r="S121" i="25"/>
  <c r="R121" i="25"/>
  <c r="G121" i="25"/>
  <c r="F121" i="25"/>
  <c r="D121" i="25"/>
  <c r="B121" i="25"/>
  <c r="AD120" i="25"/>
  <c r="AC120" i="25"/>
  <c r="V120" i="25"/>
  <c r="T120" i="25"/>
  <c r="S120" i="25"/>
  <c r="R120" i="25"/>
  <c r="G120" i="25"/>
  <c r="F120" i="25"/>
  <c r="D120" i="25"/>
  <c r="B120" i="25"/>
  <c r="AD119" i="25"/>
  <c r="AC119" i="25"/>
  <c r="V119" i="25"/>
  <c r="T119" i="25"/>
  <c r="S119" i="25"/>
  <c r="R119" i="25"/>
  <c r="G119" i="25"/>
  <c r="F119" i="25"/>
  <c r="D119" i="25"/>
  <c r="B119" i="25"/>
  <c r="AD118" i="25"/>
  <c r="AC118" i="25"/>
  <c r="V118" i="25"/>
  <c r="T118" i="25"/>
  <c r="S118" i="25"/>
  <c r="R118" i="25"/>
  <c r="G118" i="25"/>
  <c r="F118" i="25"/>
  <c r="D118" i="25"/>
  <c r="B118" i="25"/>
  <c r="AD117" i="25"/>
  <c r="AC117" i="25"/>
  <c r="V117" i="25"/>
  <c r="T117" i="25"/>
  <c r="S117" i="25"/>
  <c r="R117" i="25"/>
  <c r="G117" i="25"/>
  <c r="F117" i="25"/>
  <c r="D117" i="25"/>
  <c r="B117" i="25"/>
  <c r="AD116" i="25"/>
  <c r="AC116" i="25"/>
  <c r="V116" i="25"/>
  <c r="T116" i="25"/>
  <c r="S116" i="25"/>
  <c r="R116" i="25"/>
  <c r="G116" i="25"/>
  <c r="F116" i="25"/>
  <c r="D116" i="25"/>
  <c r="B116" i="25"/>
  <c r="AD115" i="25"/>
  <c r="AC115" i="25"/>
  <c r="V115" i="25"/>
  <c r="T115" i="25"/>
  <c r="S115" i="25"/>
  <c r="R115" i="25"/>
  <c r="G115" i="25"/>
  <c r="F115" i="25"/>
  <c r="D115" i="25"/>
  <c r="B115" i="25"/>
  <c r="AD114" i="25"/>
  <c r="AC114" i="25"/>
  <c r="V114" i="25"/>
  <c r="T114" i="25"/>
  <c r="S114" i="25"/>
  <c r="R114" i="25"/>
  <c r="G114" i="25"/>
  <c r="F114" i="25"/>
  <c r="D114" i="25"/>
  <c r="B114" i="25"/>
  <c r="AD113" i="25"/>
  <c r="AC113" i="25"/>
  <c r="V113" i="25"/>
  <c r="T113" i="25"/>
  <c r="S113" i="25"/>
  <c r="R113" i="25"/>
  <c r="G113" i="25"/>
  <c r="F113" i="25"/>
  <c r="D113" i="25"/>
  <c r="B113" i="25"/>
  <c r="AD112" i="25"/>
  <c r="AC112" i="25"/>
  <c r="V112" i="25"/>
  <c r="T112" i="25"/>
  <c r="S112" i="25"/>
  <c r="R112" i="25"/>
  <c r="G112" i="25"/>
  <c r="F112" i="25"/>
  <c r="D112" i="25"/>
  <c r="B112" i="25"/>
  <c r="AD111" i="25"/>
  <c r="AC111" i="25"/>
  <c r="V111" i="25"/>
  <c r="T111" i="25"/>
  <c r="S111" i="25"/>
  <c r="R111" i="25"/>
  <c r="G111" i="25"/>
  <c r="F111" i="25"/>
  <c r="D111" i="25"/>
  <c r="B111" i="25"/>
  <c r="AD110" i="25"/>
  <c r="AC110" i="25"/>
  <c r="V110" i="25"/>
  <c r="T110" i="25"/>
  <c r="S110" i="25"/>
  <c r="R110" i="25"/>
  <c r="G110" i="25"/>
  <c r="F110" i="25"/>
  <c r="D110" i="25"/>
  <c r="B110" i="25"/>
  <c r="AD109" i="25"/>
  <c r="AC109" i="25"/>
  <c r="V109" i="25"/>
  <c r="T109" i="25"/>
  <c r="S109" i="25"/>
  <c r="R109" i="25"/>
  <c r="G109" i="25"/>
  <c r="F109" i="25"/>
  <c r="D109" i="25"/>
  <c r="B109" i="25"/>
  <c r="AD108" i="25"/>
  <c r="AC108" i="25"/>
  <c r="V108" i="25"/>
  <c r="T108" i="25"/>
  <c r="S108" i="25"/>
  <c r="R108" i="25"/>
  <c r="G108" i="25"/>
  <c r="F108" i="25"/>
  <c r="D108" i="25"/>
  <c r="B108" i="25"/>
  <c r="AD107" i="25"/>
  <c r="AC107" i="25"/>
  <c r="V107" i="25"/>
  <c r="T107" i="25"/>
  <c r="S107" i="25"/>
  <c r="R107" i="25"/>
  <c r="G107" i="25"/>
  <c r="F107" i="25"/>
  <c r="D107" i="25"/>
  <c r="B107" i="25"/>
  <c r="AD106" i="25"/>
  <c r="AC106" i="25"/>
  <c r="V106" i="25"/>
  <c r="T106" i="25"/>
  <c r="S106" i="25"/>
  <c r="R106" i="25"/>
  <c r="G106" i="25"/>
  <c r="F106" i="25"/>
  <c r="D106" i="25"/>
  <c r="B106" i="25"/>
  <c r="AD105" i="25"/>
  <c r="AC105" i="25"/>
  <c r="V105" i="25"/>
  <c r="T105" i="25"/>
  <c r="S105" i="25"/>
  <c r="R105" i="25"/>
  <c r="G105" i="25"/>
  <c r="F105" i="25"/>
  <c r="D105" i="25"/>
  <c r="B105" i="25"/>
  <c r="AD104" i="25"/>
  <c r="AC104" i="25"/>
  <c r="V104" i="25"/>
  <c r="T104" i="25"/>
  <c r="S104" i="25"/>
  <c r="R104" i="25"/>
  <c r="G104" i="25"/>
  <c r="F104" i="25"/>
  <c r="D104" i="25"/>
  <c r="B104" i="25"/>
  <c r="AD103" i="25"/>
  <c r="AC103" i="25"/>
  <c r="V103" i="25"/>
  <c r="T103" i="25"/>
  <c r="S103" i="25"/>
  <c r="R103" i="25"/>
  <c r="G103" i="25"/>
  <c r="F103" i="25"/>
  <c r="D103" i="25"/>
  <c r="B103" i="25"/>
  <c r="AD102" i="25"/>
  <c r="AC102" i="25"/>
  <c r="V102" i="25"/>
  <c r="T102" i="25"/>
  <c r="S102" i="25"/>
  <c r="R102" i="25"/>
  <c r="G102" i="25"/>
  <c r="F102" i="25"/>
  <c r="D102" i="25"/>
  <c r="B102" i="25"/>
  <c r="AD101" i="25"/>
  <c r="AC101" i="25"/>
  <c r="V101" i="25"/>
  <c r="T101" i="25"/>
  <c r="S101" i="25"/>
  <c r="R101" i="25"/>
  <c r="G101" i="25"/>
  <c r="F101" i="25"/>
  <c r="D101" i="25"/>
  <c r="B101" i="25"/>
  <c r="AD100" i="25"/>
  <c r="AC100" i="25"/>
  <c r="V100" i="25"/>
  <c r="T100" i="25"/>
  <c r="S100" i="25"/>
  <c r="R100" i="25"/>
  <c r="G100" i="25"/>
  <c r="F100" i="25"/>
  <c r="D100" i="25"/>
  <c r="B100" i="25"/>
  <c r="AD99" i="25"/>
  <c r="AC99" i="25"/>
  <c r="V99" i="25"/>
  <c r="T99" i="25"/>
  <c r="S99" i="25"/>
  <c r="R99" i="25"/>
  <c r="G99" i="25"/>
  <c r="F99" i="25"/>
  <c r="D99" i="25"/>
  <c r="B99" i="25"/>
  <c r="AD98" i="25"/>
  <c r="AC98" i="25"/>
  <c r="V98" i="25"/>
  <c r="T98" i="25"/>
  <c r="S98" i="25"/>
  <c r="R98" i="25"/>
  <c r="G98" i="25"/>
  <c r="F98" i="25"/>
  <c r="D98" i="25"/>
  <c r="B98" i="25"/>
  <c r="AD97" i="25"/>
  <c r="AC97" i="25"/>
  <c r="V97" i="25"/>
  <c r="T97" i="25"/>
  <c r="S97" i="25"/>
  <c r="R97" i="25"/>
  <c r="G97" i="25"/>
  <c r="F97" i="25"/>
  <c r="D97" i="25"/>
  <c r="B97" i="25"/>
  <c r="AD96" i="25"/>
  <c r="AC96" i="25"/>
  <c r="V96" i="25"/>
  <c r="T96" i="25"/>
  <c r="S96" i="25"/>
  <c r="R96" i="25"/>
  <c r="G96" i="25"/>
  <c r="F96" i="25"/>
  <c r="D96" i="25"/>
  <c r="B96" i="25"/>
  <c r="AD95" i="25"/>
  <c r="AC95" i="25"/>
  <c r="V95" i="25"/>
  <c r="T95" i="25"/>
  <c r="S95" i="25"/>
  <c r="R95" i="25"/>
  <c r="G95" i="25"/>
  <c r="F95" i="25"/>
  <c r="D95" i="25"/>
  <c r="B95" i="25"/>
  <c r="AD94" i="25"/>
  <c r="AC94" i="25"/>
  <c r="V94" i="25"/>
  <c r="T94" i="25"/>
  <c r="S94" i="25"/>
  <c r="R94" i="25"/>
  <c r="G94" i="25"/>
  <c r="F94" i="25"/>
  <c r="D94" i="25"/>
  <c r="B94" i="25"/>
  <c r="AD93" i="25"/>
  <c r="AC93" i="25"/>
  <c r="V93" i="25"/>
  <c r="T93" i="25"/>
  <c r="S93" i="25"/>
  <c r="R93" i="25"/>
  <c r="G93" i="25"/>
  <c r="F93" i="25"/>
  <c r="D93" i="25"/>
  <c r="B93" i="25"/>
  <c r="AD92" i="25"/>
  <c r="AC92" i="25"/>
  <c r="V92" i="25"/>
  <c r="T92" i="25"/>
  <c r="S92" i="25"/>
  <c r="R92" i="25"/>
  <c r="G92" i="25"/>
  <c r="F92" i="25"/>
  <c r="D92" i="25"/>
  <c r="B92" i="25"/>
  <c r="AD91" i="25"/>
  <c r="AC91" i="25"/>
  <c r="V91" i="25"/>
  <c r="T91" i="25"/>
  <c r="S91" i="25"/>
  <c r="R91" i="25"/>
  <c r="G91" i="25"/>
  <c r="F91" i="25"/>
  <c r="D91" i="25"/>
  <c r="B91" i="25"/>
  <c r="AD90" i="25"/>
  <c r="AC90" i="25"/>
  <c r="V90" i="25"/>
  <c r="T90" i="25"/>
  <c r="S90" i="25"/>
  <c r="R90" i="25"/>
  <c r="G90" i="25"/>
  <c r="F90" i="25"/>
  <c r="D90" i="25"/>
  <c r="B90" i="25"/>
  <c r="AD89" i="25"/>
  <c r="AC89" i="25"/>
  <c r="V89" i="25"/>
  <c r="T89" i="25"/>
  <c r="S89" i="25"/>
  <c r="R89" i="25"/>
  <c r="G89" i="25"/>
  <c r="F89" i="25"/>
  <c r="D89" i="25"/>
  <c r="B89" i="25"/>
  <c r="AD88" i="25"/>
  <c r="AC88" i="25"/>
  <c r="V88" i="25"/>
  <c r="T88" i="25"/>
  <c r="S88" i="25"/>
  <c r="R88" i="25"/>
  <c r="G88" i="25"/>
  <c r="F88" i="25"/>
  <c r="D88" i="25"/>
  <c r="B88" i="25"/>
  <c r="AD87" i="25"/>
  <c r="AC87" i="25"/>
  <c r="V87" i="25"/>
  <c r="T87" i="25"/>
  <c r="S87" i="25"/>
  <c r="R87" i="25"/>
  <c r="G87" i="25"/>
  <c r="F87" i="25"/>
  <c r="D87" i="25"/>
  <c r="B87" i="25"/>
  <c r="AD86" i="25"/>
  <c r="AC86" i="25"/>
  <c r="V86" i="25"/>
  <c r="T86" i="25"/>
  <c r="S86" i="25"/>
  <c r="R86" i="25"/>
  <c r="G86" i="25"/>
  <c r="F86" i="25"/>
  <c r="D86" i="25"/>
  <c r="B86" i="25"/>
  <c r="AD85" i="25"/>
  <c r="AC85" i="25"/>
  <c r="V85" i="25"/>
  <c r="T85" i="25"/>
  <c r="S85" i="25"/>
  <c r="R85" i="25"/>
  <c r="G85" i="25"/>
  <c r="F85" i="25"/>
  <c r="D85" i="25"/>
  <c r="B85" i="25"/>
  <c r="AD84" i="25"/>
  <c r="AC84" i="25"/>
  <c r="V84" i="25"/>
  <c r="T84" i="25"/>
  <c r="S84" i="25"/>
  <c r="R84" i="25"/>
  <c r="G84" i="25"/>
  <c r="F84" i="25"/>
  <c r="D84" i="25"/>
  <c r="B84" i="25"/>
  <c r="AD83" i="25"/>
  <c r="AC83" i="25"/>
  <c r="V83" i="25"/>
  <c r="T83" i="25"/>
  <c r="S83" i="25"/>
  <c r="R83" i="25"/>
  <c r="G83" i="25"/>
  <c r="F83" i="25"/>
  <c r="D83" i="25"/>
  <c r="B83" i="25"/>
  <c r="AD82" i="25"/>
  <c r="AC82" i="25"/>
  <c r="V82" i="25"/>
  <c r="T82" i="25"/>
  <c r="S82" i="25"/>
  <c r="R82" i="25"/>
  <c r="G82" i="25"/>
  <c r="F82" i="25"/>
  <c r="D82" i="25"/>
  <c r="B82" i="25"/>
  <c r="AD81" i="25"/>
  <c r="AC81" i="25"/>
  <c r="V81" i="25"/>
  <c r="T81" i="25"/>
  <c r="S81" i="25"/>
  <c r="R81" i="25"/>
  <c r="G81" i="25"/>
  <c r="F81" i="25"/>
  <c r="D81" i="25"/>
  <c r="B81" i="25"/>
  <c r="AD80" i="25"/>
  <c r="AC80" i="25"/>
  <c r="V80" i="25"/>
  <c r="T80" i="25"/>
  <c r="S80" i="25"/>
  <c r="R80" i="25"/>
  <c r="G80" i="25"/>
  <c r="F80" i="25"/>
  <c r="D80" i="25"/>
  <c r="B80" i="25"/>
  <c r="AD79" i="25"/>
  <c r="AC79" i="25"/>
  <c r="V79" i="25"/>
  <c r="T79" i="25"/>
  <c r="S79" i="25"/>
  <c r="R79" i="25"/>
  <c r="G79" i="25"/>
  <c r="F79" i="25"/>
  <c r="D79" i="25"/>
  <c r="B79" i="25"/>
  <c r="AD78" i="25"/>
  <c r="AC78" i="25"/>
  <c r="V78" i="25"/>
  <c r="T78" i="25"/>
  <c r="S78" i="25"/>
  <c r="R78" i="25"/>
  <c r="G78" i="25"/>
  <c r="F78" i="25"/>
  <c r="D78" i="25"/>
  <c r="B78" i="25"/>
  <c r="AD77" i="25"/>
  <c r="AC77" i="25"/>
  <c r="V77" i="25"/>
  <c r="T77" i="25"/>
  <c r="S77" i="25"/>
  <c r="R77" i="25"/>
  <c r="G77" i="25"/>
  <c r="F77" i="25"/>
  <c r="D77" i="25"/>
  <c r="B77" i="25"/>
  <c r="AD76" i="25"/>
  <c r="AC76" i="25"/>
  <c r="V76" i="25"/>
  <c r="T76" i="25"/>
  <c r="S76" i="25"/>
  <c r="R76" i="25"/>
  <c r="G76" i="25"/>
  <c r="F76" i="25"/>
  <c r="D76" i="25"/>
  <c r="B76" i="25"/>
  <c r="AD75" i="25"/>
  <c r="AC75" i="25"/>
  <c r="V75" i="25"/>
  <c r="T75" i="25"/>
  <c r="S75" i="25"/>
  <c r="R75" i="25"/>
  <c r="G75" i="25"/>
  <c r="F75" i="25"/>
  <c r="D75" i="25"/>
  <c r="B75" i="25"/>
  <c r="AD74" i="25"/>
  <c r="AC74" i="25"/>
  <c r="V74" i="25"/>
  <c r="T74" i="25"/>
  <c r="S74" i="25"/>
  <c r="R74" i="25"/>
  <c r="G74" i="25"/>
  <c r="F74" i="25"/>
  <c r="D74" i="25"/>
  <c r="B74" i="25"/>
  <c r="AD73" i="25"/>
  <c r="AC73" i="25"/>
  <c r="V73" i="25"/>
  <c r="T73" i="25"/>
  <c r="S73" i="25"/>
  <c r="R73" i="25"/>
  <c r="G73" i="25"/>
  <c r="F73" i="25"/>
  <c r="D73" i="25"/>
  <c r="B73" i="25"/>
  <c r="AD72" i="25"/>
  <c r="AC72" i="25"/>
  <c r="V72" i="25"/>
  <c r="T72" i="25"/>
  <c r="S72" i="25"/>
  <c r="R72" i="25"/>
  <c r="G72" i="25"/>
  <c r="F72" i="25"/>
  <c r="D72" i="25"/>
  <c r="B72" i="25"/>
  <c r="AD71" i="25"/>
  <c r="AC71" i="25"/>
  <c r="V71" i="25"/>
  <c r="T71" i="25"/>
  <c r="S71" i="25"/>
  <c r="R71" i="25"/>
  <c r="G71" i="25"/>
  <c r="F71" i="25"/>
  <c r="D71" i="25"/>
  <c r="B71" i="25"/>
  <c r="AD70" i="25"/>
  <c r="AC70" i="25"/>
  <c r="V70" i="25"/>
  <c r="T70" i="25"/>
  <c r="S70" i="25"/>
  <c r="R70" i="25"/>
  <c r="G70" i="25"/>
  <c r="F70" i="25"/>
  <c r="D70" i="25"/>
  <c r="B70" i="25"/>
  <c r="AD69" i="25"/>
  <c r="AC69" i="25"/>
  <c r="V69" i="25"/>
  <c r="T69" i="25"/>
  <c r="S69" i="25"/>
  <c r="R69" i="25"/>
  <c r="G69" i="25"/>
  <c r="F69" i="25"/>
  <c r="D69" i="25"/>
  <c r="B69" i="25"/>
  <c r="AD68" i="25"/>
  <c r="AC68" i="25"/>
  <c r="V68" i="25"/>
  <c r="T68" i="25"/>
  <c r="S68" i="25"/>
  <c r="R68" i="25"/>
  <c r="G68" i="25"/>
  <c r="F68" i="25"/>
  <c r="D68" i="25"/>
  <c r="B68" i="25"/>
  <c r="AD67" i="25"/>
  <c r="AC67" i="25"/>
  <c r="V67" i="25"/>
  <c r="T67" i="25"/>
  <c r="S67" i="25"/>
  <c r="R67" i="25"/>
  <c r="G67" i="25"/>
  <c r="F67" i="25"/>
  <c r="D67" i="25"/>
  <c r="B67" i="25"/>
  <c r="AD66" i="25"/>
  <c r="AC66" i="25"/>
  <c r="V66" i="25"/>
  <c r="T66" i="25"/>
  <c r="S66" i="25"/>
  <c r="R66" i="25"/>
  <c r="G66" i="25"/>
  <c r="F66" i="25"/>
  <c r="D66" i="25"/>
  <c r="B66" i="25"/>
  <c r="AD65" i="25"/>
  <c r="AC65" i="25"/>
  <c r="V65" i="25"/>
  <c r="T65" i="25"/>
  <c r="S65" i="25"/>
  <c r="R65" i="25"/>
  <c r="G65" i="25"/>
  <c r="F65" i="25"/>
  <c r="D65" i="25"/>
  <c r="B65" i="25"/>
  <c r="AD64" i="25"/>
  <c r="AC64" i="25"/>
  <c r="V64" i="25"/>
  <c r="T64" i="25"/>
  <c r="S64" i="25"/>
  <c r="R64" i="25"/>
  <c r="G64" i="25"/>
  <c r="F64" i="25"/>
  <c r="D64" i="25"/>
  <c r="B64" i="25"/>
  <c r="AD63" i="25"/>
  <c r="AC63" i="25"/>
  <c r="V63" i="25"/>
  <c r="T63" i="25"/>
  <c r="S63" i="25"/>
  <c r="R63" i="25"/>
  <c r="G63" i="25"/>
  <c r="F63" i="25"/>
  <c r="D63" i="25"/>
  <c r="B63" i="25"/>
  <c r="AD62" i="25"/>
  <c r="AC62" i="25"/>
  <c r="V62" i="25"/>
  <c r="T62" i="25"/>
  <c r="S62" i="25"/>
  <c r="R62" i="25"/>
  <c r="G62" i="25"/>
  <c r="F62" i="25"/>
  <c r="D62" i="25"/>
  <c r="B62" i="25"/>
  <c r="AD61" i="25"/>
  <c r="AC61" i="25"/>
  <c r="V61" i="25"/>
  <c r="T61" i="25"/>
  <c r="S61" i="25"/>
  <c r="R61" i="25"/>
  <c r="G61" i="25"/>
  <c r="F61" i="25"/>
  <c r="D61" i="25"/>
  <c r="B61" i="25"/>
  <c r="AD60" i="25"/>
  <c r="AC60" i="25"/>
  <c r="V60" i="25"/>
  <c r="T60" i="25"/>
  <c r="S60" i="25"/>
  <c r="R60" i="25"/>
  <c r="G60" i="25"/>
  <c r="F60" i="25"/>
  <c r="D60" i="25"/>
  <c r="B60" i="25"/>
  <c r="AD59" i="25"/>
  <c r="AC59" i="25"/>
  <c r="V59" i="25"/>
  <c r="T59" i="25"/>
  <c r="S59" i="25"/>
  <c r="R59" i="25"/>
  <c r="G59" i="25"/>
  <c r="F59" i="25"/>
  <c r="D59" i="25"/>
  <c r="B59" i="25"/>
  <c r="AD58" i="25"/>
  <c r="AC58" i="25"/>
  <c r="V58" i="25"/>
  <c r="T58" i="25"/>
  <c r="S58" i="25"/>
  <c r="R58" i="25"/>
  <c r="G58" i="25"/>
  <c r="F58" i="25"/>
  <c r="D58" i="25"/>
  <c r="B58" i="25"/>
  <c r="AD57" i="25"/>
  <c r="AC57" i="25"/>
  <c r="V57" i="25"/>
  <c r="T57" i="25"/>
  <c r="S57" i="25"/>
  <c r="R57" i="25"/>
  <c r="G57" i="25"/>
  <c r="F57" i="25"/>
  <c r="D57" i="25"/>
  <c r="B57" i="25"/>
  <c r="AD56" i="25"/>
  <c r="AC56" i="25"/>
  <c r="V56" i="25"/>
  <c r="T56" i="25"/>
  <c r="S56" i="25"/>
  <c r="R56" i="25"/>
  <c r="G56" i="25"/>
  <c r="F56" i="25"/>
  <c r="D56" i="25"/>
  <c r="B56" i="25"/>
  <c r="AD55" i="25"/>
  <c r="AC55" i="25"/>
  <c r="V55" i="25"/>
  <c r="T55" i="25"/>
  <c r="S55" i="25"/>
  <c r="R55" i="25"/>
  <c r="G55" i="25"/>
  <c r="F55" i="25"/>
  <c r="D55" i="25"/>
  <c r="B55" i="25"/>
  <c r="AD54" i="25"/>
  <c r="AC54" i="25"/>
  <c r="V54" i="25"/>
  <c r="T54" i="25"/>
  <c r="S54" i="25"/>
  <c r="R54" i="25"/>
  <c r="G54" i="25"/>
  <c r="F54" i="25"/>
  <c r="D54" i="25"/>
  <c r="B54" i="25"/>
  <c r="AD53" i="25"/>
  <c r="AC53" i="25"/>
  <c r="V53" i="25"/>
  <c r="T53" i="25"/>
  <c r="S53" i="25"/>
  <c r="R53" i="25"/>
  <c r="G53" i="25"/>
  <c r="F53" i="25"/>
  <c r="D53" i="25"/>
  <c r="B53" i="25"/>
  <c r="AD52" i="25"/>
  <c r="AC52" i="25"/>
  <c r="V52" i="25"/>
  <c r="T52" i="25"/>
  <c r="S52" i="25"/>
  <c r="R52" i="25"/>
  <c r="G52" i="25"/>
  <c r="F52" i="25"/>
  <c r="D52" i="25"/>
  <c r="B52" i="25"/>
  <c r="AD51" i="25"/>
  <c r="AC51" i="25"/>
  <c r="V51" i="25"/>
  <c r="T51" i="25"/>
  <c r="S51" i="25"/>
  <c r="R51" i="25"/>
  <c r="G51" i="25"/>
  <c r="F51" i="25"/>
  <c r="D51" i="25"/>
  <c r="B51" i="25"/>
  <c r="AD50" i="25"/>
  <c r="AC50" i="25"/>
  <c r="V50" i="25"/>
  <c r="T50" i="25"/>
  <c r="S50" i="25"/>
  <c r="R50" i="25"/>
  <c r="G50" i="25"/>
  <c r="F50" i="25"/>
  <c r="D50" i="25"/>
  <c r="B50" i="25"/>
  <c r="AD49" i="25"/>
  <c r="AC49" i="25"/>
  <c r="V49" i="25"/>
  <c r="T49" i="25"/>
  <c r="S49" i="25"/>
  <c r="R49" i="25"/>
  <c r="G49" i="25"/>
  <c r="F49" i="25"/>
  <c r="D49" i="25"/>
  <c r="B49" i="25"/>
  <c r="AD48" i="25"/>
  <c r="AC48" i="25"/>
  <c r="V48" i="25"/>
  <c r="T48" i="25"/>
  <c r="S48" i="25"/>
  <c r="R48" i="25"/>
  <c r="G48" i="25"/>
  <c r="F48" i="25"/>
  <c r="D48" i="25"/>
  <c r="B48" i="25"/>
  <c r="AD47" i="25"/>
  <c r="AC47" i="25"/>
  <c r="V47" i="25"/>
  <c r="T47" i="25"/>
  <c r="S47" i="25"/>
  <c r="R47" i="25"/>
  <c r="G47" i="25"/>
  <c r="F47" i="25"/>
  <c r="D47" i="25"/>
  <c r="B47" i="25"/>
  <c r="AD46" i="25"/>
  <c r="AC46" i="25"/>
  <c r="V46" i="25"/>
  <c r="T46" i="25"/>
  <c r="S46" i="25"/>
  <c r="R46" i="25"/>
  <c r="G46" i="25"/>
  <c r="F46" i="25"/>
  <c r="D46" i="25"/>
  <c r="B46" i="25"/>
  <c r="AD45" i="25"/>
  <c r="AC45" i="25"/>
  <c r="V45" i="25"/>
  <c r="T45" i="25"/>
  <c r="S45" i="25"/>
  <c r="R45" i="25"/>
  <c r="G45" i="25"/>
  <c r="F45" i="25"/>
  <c r="D45" i="25"/>
  <c r="B45" i="25"/>
  <c r="AD44" i="25"/>
  <c r="AC44" i="25"/>
  <c r="V44" i="25"/>
  <c r="T44" i="25"/>
  <c r="S44" i="25"/>
  <c r="R44" i="25"/>
  <c r="G44" i="25"/>
  <c r="F44" i="25"/>
  <c r="D44" i="25"/>
  <c r="B44" i="25"/>
  <c r="AD43" i="25"/>
  <c r="AC43" i="25"/>
  <c r="V43" i="25"/>
  <c r="T43" i="25"/>
  <c r="S43" i="25"/>
  <c r="R43" i="25"/>
  <c r="G43" i="25"/>
  <c r="F43" i="25"/>
  <c r="D43" i="25"/>
  <c r="B43" i="25"/>
  <c r="AD42" i="25"/>
  <c r="AC42" i="25"/>
  <c r="V42" i="25"/>
  <c r="T42" i="25"/>
  <c r="S42" i="25"/>
  <c r="R42" i="25"/>
  <c r="G42" i="25"/>
  <c r="F42" i="25"/>
  <c r="D42" i="25"/>
  <c r="B42" i="25"/>
  <c r="AD41" i="25"/>
  <c r="AC41" i="25"/>
  <c r="V41" i="25"/>
  <c r="T41" i="25"/>
  <c r="S41" i="25"/>
  <c r="R41" i="25"/>
  <c r="G41" i="25"/>
  <c r="F41" i="25"/>
  <c r="D41" i="25"/>
  <c r="B41" i="25"/>
  <c r="AD40" i="25"/>
  <c r="AC40" i="25"/>
  <c r="V40" i="25"/>
  <c r="T40" i="25"/>
  <c r="S40" i="25"/>
  <c r="R40" i="25"/>
  <c r="G40" i="25"/>
  <c r="F40" i="25"/>
  <c r="D40" i="25"/>
  <c r="B40" i="25"/>
  <c r="AD39" i="25"/>
  <c r="AC39" i="25"/>
  <c r="V39" i="25"/>
  <c r="T39" i="25"/>
  <c r="S39" i="25"/>
  <c r="R39" i="25"/>
  <c r="G39" i="25"/>
  <c r="F39" i="25"/>
  <c r="D39" i="25"/>
  <c r="B39" i="25"/>
  <c r="AD38" i="25"/>
  <c r="AC38" i="25"/>
  <c r="V38" i="25"/>
  <c r="T38" i="25"/>
  <c r="S38" i="25"/>
  <c r="R38" i="25"/>
  <c r="G38" i="25"/>
  <c r="F38" i="25"/>
  <c r="D38" i="25"/>
  <c r="B38" i="25"/>
  <c r="AD37" i="25"/>
  <c r="AC37" i="25"/>
  <c r="V37" i="25"/>
  <c r="T37" i="25"/>
  <c r="S37" i="25"/>
  <c r="R37" i="25"/>
  <c r="G37" i="25"/>
  <c r="F37" i="25"/>
  <c r="D37" i="25"/>
  <c r="B37" i="25"/>
  <c r="AD36" i="25"/>
  <c r="AC36" i="25"/>
  <c r="V36" i="25"/>
  <c r="T36" i="25"/>
  <c r="S36" i="25"/>
  <c r="R36" i="25"/>
  <c r="G36" i="25"/>
  <c r="F36" i="25"/>
  <c r="D36" i="25"/>
  <c r="B36" i="25"/>
  <c r="AD35" i="25"/>
  <c r="AC35" i="25"/>
  <c r="V35" i="25"/>
  <c r="T35" i="25"/>
  <c r="S35" i="25"/>
  <c r="R35" i="25"/>
  <c r="G35" i="25"/>
  <c r="F35" i="25"/>
  <c r="D35" i="25"/>
  <c r="B35" i="25"/>
  <c r="AD34" i="25"/>
  <c r="AC34" i="25"/>
  <c r="V34" i="25"/>
  <c r="T34" i="25"/>
  <c r="S34" i="25"/>
  <c r="R34" i="25"/>
  <c r="G34" i="25"/>
  <c r="F34" i="25"/>
  <c r="D34" i="25"/>
  <c r="B34" i="25"/>
  <c r="AD33" i="25"/>
  <c r="AC33" i="25"/>
  <c r="V33" i="25"/>
  <c r="T33" i="25"/>
  <c r="S33" i="25"/>
  <c r="R33" i="25"/>
  <c r="G33" i="25"/>
  <c r="F33" i="25"/>
  <c r="D33" i="25"/>
  <c r="B33" i="25"/>
  <c r="AD32" i="25"/>
  <c r="AC32" i="25"/>
  <c r="V32" i="25"/>
  <c r="T32" i="25"/>
  <c r="S32" i="25"/>
  <c r="R32" i="25"/>
  <c r="G32" i="25"/>
  <c r="F32" i="25"/>
  <c r="D32" i="25"/>
  <c r="B32" i="25"/>
  <c r="AD31" i="25"/>
  <c r="AC31" i="25"/>
  <c r="V31" i="25"/>
  <c r="T31" i="25"/>
  <c r="S31" i="25"/>
  <c r="R31" i="25"/>
  <c r="G31" i="25"/>
  <c r="F31" i="25"/>
  <c r="D31" i="25"/>
  <c r="B31" i="25"/>
  <c r="AD30" i="25"/>
  <c r="AC30" i="25"/>
  <c r="V30" i="25"/>
  <c r="T30" i="25"/>
  <c r="S30" i="25"/>
  <c r="R30" i="25"/>
  <c r="G30" i="25"/>
  <c r="F30" i="25"/>
  <c r="D30" i="25"/>
  <c r="B30" i="25"/>
  <c r="AD29" i="25"/>
  <c r="AC29" i="25"/>
  <c r="V29" i="25"/>
  <c r="T29" i="25"/>
  <c r="S29" i="25"/>
  <c r="R29" i="25"/>
  <c r="G29" i="25"/>
  <c r="F29" i="25"/>
  <c r="D29" i="25"/>
  <c r="B29" i="25"/>
  <c r="AD28" i="25"/>
  <c r="AC28" i="25"/>
  <c r="V28" i="25"/>
  <c r="T28" i="25"/>
  <c r="S28" i="25"/>
  <c r="R28" i="25"/>
  <c r="G28" i="25"/>
  <c r="F28" i="25"/>
  <c r="D28" i="25"/>
  <c r="B28" i="25"/>
  <c r="AD27" i="25"/>
  <c r="AC27" i="25"/>
  <c r="V27" i="25"/>
  <c r="T27" i="25"/>
  <c r="S27" i="25"/>
  <c r="R27" i="25"/>
  <c r="G27" i="25"/>
  <c r="F27" i="25"/>
  <c r="D27" i="25"/>
  <c r="B27" i="25"/>
  <c r="AD26" i="25"/>
  <c r="AC26" i="25"/>
  <c r="V26" i="25"/>
  <c r="T26" i="25"/>
  <c r="S26" i="25"/>
  <c r="R26" i="25"/>
  <c r="G26" i="25"/>
  <c r="F26" i="25"/>
  <c r="D26" i="25"/>
  <c r="B26" i="25"/>
  <c r="AD25" i="25"/>
  <c r="AC25" i="25"/>
  <c r="V25" i="25"/>
  <c r="T25" i="25"/>
  <c r="S25" i="25"/>
  <c r="R25" i="25"/>
  <c r="G25" i="25"/>
  <c r="F25" i="25"/>
  <c r="D25" i="25"/>
  <c r="B25" i="25"/>
  <c r="AD24" i="25"/>
  <c r="AC24" i="25"/>
  <c r="V24" i="25"/>
  <c r="T24" i="25"/>
  <c r="S24" i="25"/>
  <c r="R24" i="25"/>
  <c r="G24" i="25"/>
  <c r="F24" i="25"/>
  <c r="D24" i="25"/>
  <c r="B24" i="25"/>
  <c r="AD23" i="25"/>
  <c r="AC23" i="25"/>
  <c r="V23" i="25"/>
  <c r="T23" i="25"/>
  <c r="S23" i="25"/>
  <c r="R23" i="25"/>
  <c r="G23" i="25"/>
  <c r="F23" i="25"/>
  <c r="D23" i="25"/>
  <c r="B23" i="25"/>
  <c r="AD22" i="25"/>
  <c r="AC22" i="25"/>
  <c r="V22" i="25"/>
  <c r="T22" i="25"/>
  <c r="S22" i="25"/>
  <c r="R22" i="25"/>
  <c r="G22" i="25"/>
  <c r="F22" i="25"/>
  <c r="D22" i="25"/>
  <c r="B22" i="25"/>
  <c r="AD21" i="25"/>
  <c r="AC21" i="25"/>
  <c r="V21" i="25"/>
  <c r="T21" i="25"/>
  <c r="S21" i="25"/>
  <c r="R21" i="25"/>
  <c r="G21" i="25"/>
  <c r="F21" i="25"/>
  <c r="D21" i="25"/>
  <c r="B21" i="25"/>
  <c r="AD20" i="25"/>
  <c r="AC20" i="25"/>
  <c r="V20" i="25"/>
  <c r="T20" i="25"/>
  <c r="S20" i="25"/>
  <c r="R20" i="25"/>
  <c r="G20" i="25"/>
  <c r="F20" i="25"/>
  <c r="D20" i="25"/>
  <c r="B20" i="25"/>
  <c r="AD19" i="25"/>
  <c r="AC19" i="25"/>
  <c r="V19" i="25"/>
  <c r="T19" i="25"/>
  <c r="S19" i="25"/>
  <c r="R19" i="25"/>
  <c r="G19" i="25"/>
  <c r="F19" i="25"/>
  <c r="D19" i="25"/>
  <c r="B19" i="25"/>
  <c r="AD18" i="25"/>
  <c r="AC18" i="25"/>
  <c r="V18" i="25"/>
  <c r="T18" i="25"/>
  <c r="S18" i="25"/>
  <c r="R18" i="25"/>
  <c r="G18" i="25"/>
  <c r="F18" i="25"/>
  <c r="D18" i="25"/>
  <c r="B18" i="25"/>
  <c r="AD17" i="25"/>
  <c r="AC17" i="25"/>
  <c r="V17" i="25"/>
  <c r="T17" i="25"/>
  <c r="S17" i="25"/>
  <c r="R17" i="25"/>
  <c r="G17" i="25"/>
  <c r="F17" i="25"/>
  <c r="D17" i="25"/>
  <c r="B17" i="25"/>
  <c r="G4" i="25"/>
  <c r="U4" i="25" s="1"/>
  <c r="AD16" i="25"/>
  <c r="AC16" i="25"/>
  <c r="V16" i="25"/>
  <c r="T16" i="25"/>
  <c r="S16" i="25"/>
  <c r="R16" i="25"/>
  <c r="G16" i="25"/>
  <c r="F16" i="25"/>
  <c r="D16" i="25"/>
  <c r="B16" i="25"/>
  <c r="AD15" i="25"/>
  <c r="AC15" i="25"/>
  <c r="V15" i="25"/>
  <c r="T15" i="25"/>
  <c r="S15" i="25"/>
  <c r="R15" i="25"/>
  <c r="G15" i="25"/>
  <c r="F15" i="25"/>
  <c r="D15" i="25"/>
  <c r="B15" i="25"/>
  <c r="AD14" i="25"/>
  <c r="AC14" i="25"/>
  <c r="V14" i="25"/>
  <c r="T14" i="25"/>
  <c r="S14" i="25"/>
  <c r="R14" i="25"/>
  <c r="G14" i="25"/>
  <c r="F14" i="25"/>
  <c r="D14" i="25"/>
  <c r="B14" i="25"/>
  <c r="AD13" i="25"/>
  <c r="AC13" i="25"/>
  <c r="V13" i="25"/>
  <c r="T13" i="25"/>
  <c r="S13" i="25"/>
  <c r="R13" i="25"/>
  <c r="G13" i="25"/>
  <c r="F13" i="25"/>
  <c r="D13" i="25"/>
  <c r="B13" i="25"/>
  <c r="AD12" i="25"/>
  <c r="AC12" i="25"/>
  <c r="V12" i="25"/>
  <c r="T12" i="25"/>
  <c r="S12" i="25"/>
  <c r="R12" i="25"/>
  <c r="G12" i="25"/>
  <c r="F12" i="25"/>
  <c r="D12" i="25"/>
  <c r="B12" i="25"/>
  <c r="AD11" i="25"/>
  <c r="AC11" i="25"/>
  <c r="V11" i="25"/>
  <c r="T11" i="25"/>
  <c r="S11" i="25"/>
  <c r="R11" i="25"/>
  <c r="G11" i="25"/>
  <c r="F11" i="25"/>
  <c r="D11" i="25"/>
  <c r="B11" i="25"/>
  <c r="AD10" i="25"/>
  <c r="AC10" i="25"/>
  <c r="V10" i="25"/>
  <c r="T10" i="25"/>
  <c r="S10" i="25"/>
  <c r="R10" i="25"/>
  <c r="G10" i="25"/>
  <c r="F10" i="25"/>
  <c r="D10" i="25"/>
  <c r="B10" i="25"/>
  <c r="AD9" i="25"/>
  <c r="AC9" i="25"/>
  <c r="V9" i="25"/>
  <c r="T9" i="25"/>
  <c r="S9" i="25"/>
  <c r="R9" i="25"/>
  <c r="G9" i="25"/>
  <c r="F9" i="25"/>
  <c r="D9" i="25"/>
  <c r="B9" i="25"/>
  <c r="AI8" i="25"/>
  <c r="AD8" i="25"/>
  <c r="AC8" i="25"/>
  <c r="V8" i="25"/>
  <c r="T8" i="25"/>
  <c r="S8" i="25"/>
  <c r="R8" i="25"/>
  <c r="G8" i="25"/>
  <c r="F8" i="25"/>
  <c r="D8" i="25"/>
  <c r="B8" i="25"/>
  <c r="AD7" i="25"/>
  <c r="AC7" i="25"/>
  <c r="V7" i="25"/>
  <c r="T7" i="25"/>
  <c r="S7" i="25"/>
  <c r="R7" i="25"/>
  <c r="G7" i="25"/>
  <c r="F7" i="25"/>
  <c r="D7" i="25"/>
  <c r="B7" i="25"/>
  <c r="AD6" i="25"/>
  <c r="AC6" i="25"/>
  <c r="V6" i="25"/>
  <c r="T6" i="25"/>
  <c r="S6" i="25"/>
  <c r="R6" i="25"/>
  <c r="G6" i="25"/>
  <c r="F6" i="25"/>
  <c r="D6" i="25"/>
  <c r="B6" i="25"/>
  <c r="AD5" i="25"/>
  <c r="AC5" i="25"/>
  <c r="V5" i="25"/>
  <c r="T5" i="25"/>
  <c r="S5" i="25"/>
  <c r="R5" i="25"/>
  <c r="G5" i="25"/>
  <c r="F5" i="25"/>
  <c r="D5" i="25"/>
  <c r="B5" i="25"/>
  <c r="T4" i="25"/>
  <c r="S4" i="25"/>
  <c r="R4" i="25"/>
  <c r="F4" i="25"/>
  <c r="D4" i="25"/>
  <c r="B4" i="25"/>
  <c r="V3" i="25"/>
  <c r="T3" i="25"/>
  <c r="S3" i="25"/>
  <c r="R3" i="25"/>
  <c r="G3" i="25"/>
  <c r="F3" i="25"/>
  <c r="D3" i="25"/>
  <c r="B3" i="25"/>
  <c r="C1" i="25"/>
  <c r="T500" i="17"/>
  <c r="R500" i="17"/>
  <c r="Q500" i="17"/>
  <c r="P500" i="17"/>
  <c r="O500" i="17"/>
  <c r="I500" i="17"/>
  <c r="H500" i="17"/>
  <c r="F500" i="17"/>
  <c r="D500" i="17"/>
  <c r="B500" i="17"/>
  <c r="A500" i="17"/>
  <c r="T499" i="17"/>
  <c r="R499" i="17"/>
  <c r="Q499" i="17"/>
  <c r="P499" i="17"/>
  <c r="O499" i="17"/>
  <c r="I499" i="17"/>
  <c r="H499" i="17"/>
  <c r="F499" i="17"/>
  <c r="D499" i="17"/>
  <c r="B499" i="17"/>
  <c r="A499" i="17"/>
  <c r="T498" i="17"/>
  <c r="R498" i="17"/>
  <c r="Q498" i="17"/>
  <c r="P498" i="17"/>
  <c r="O498" i="17"/>
  <c r="I498" i="17"/>
  <c r="H498" i="17"/>
  <c r="F498" i="17"/>
  <c r="D498" i="17"/>
  <c r="B498" i="17"/>
  <c r="A498" i="17"/>
  <c r="T497" i="17"/>
  <c r="R497" i="17"/>
  <c r="Q497" i="17"/>
  <c r="P497" i="17"/>
  <c r="O497" i="17"/>
  <c r="I497" i="17"/>
  <c r="H497" i="17"/>
  <c r="F497" i="17"/>
  <c r="D497" i="17"/>
  <c r="B497" i="17"/>
  <c r="A497" i="17"/>
  <c r="T496" i="17"/>
  <c r="R496" i="17"/>
  <c r="Q496" i="17"/>
  <c r="P496" i="17"/>
  <c r="O496" i="17"/>
  <c r="I496" i="17"/>
  <c r="H496" i="17"/>
  <c r="F496" i="17"/>
  <c r="D496" i="17"/>
  <c r="B496" i="17"/>
  <c r="A496" i="17"/>
  <c r="T495" i="17"/>
  <c r="R495" i="17"/>
  <c r="Q495" i="17"/>
  <c r="P495" i="17"/>
  <c r="O495" i="17"/>
  <c r="I495" i="17"/>
  <c r="H495" i="17"/>
  <c r="F495" i="17"/>
  <c r="D495" i="17"/>
  <c r="B495" i="17"/>
  <c r="A495" i="17"/>
  <c r="T494" i="17"/>
  <c r="R494" i="17"/>
  <c r="Q494" i="17"/>
  <c r="P494" i="17"/>
  <c r="O494" i="17"/>
  <c r="I494" i="17"/>
  <c r="H494" i="17"/>
  <c r="F494" i="17"/>
  <c r="D494" i="17"/>
  <c r="B494" i="17"/>
  <c r="A494" i="17"/>
  <c r="T493" i="17"/>
  <c r="R493" i="17"/>
  <c r="Q493" i="17"/>
  <c r="P493" i="17"/>
  <c r="O493" i="17"/>
  <c r="I493" i="17"/>
  <c r="H493" i="17"/>
  <c r="F493" i="17"/>
  <c r="D493" i="17"/>
  <c r="B493" i="17"/>
  <c r="A493" i="17"/>
  <c r="T492" i="17"/>
  <c r="R492" i="17"/>
  <c r="Q492" i="17"/>
  <c r="P492" i="17"/>
  <c r="O492" i="17"/>
  <c r="I492" i="17"/>
  <c r="H492" i="17"/>
  <c r="F492" i="17"/>
  <c r="D492" i="17"/>
  <c r="B492" i="17"/>
  <c r="A492" i="17"/>
  <c r="T491" i="17"/>
  <c r="R491" i="17"/>
  <c r="Q491" i="17"/>
  <c r="P491" i="17"/>
  <c r="O491" i="17"/>
  <c r="I491" i="17"/>
  <c r="H491" i="17"/>
  <c r="F491" i="17"/>
  <c r="D491" i="17"/>
  <c r="B491" i="17"/>
  <c r="A491" i="17"/>
  <c r="T490" i="17"/>
  <c r="R490" i="17"/>
  <c r="Q490" i="17"/>
  <c r="P490" i="17"/>
  <c r="O490" i="17"/>
  <c r="I490" i="17"/>
  <c r="H490" i="17"/>
  <c r="F490" i="17"/>
  <c r="D490" i="17"/>
  <c r="B490" i="17"/>
  <c r="A490" i="17"/>
  <c r="T489" i="17"/>
  <c r="R489" i="17"/>
  <c r="Q489" i="17"/>
  <c r="P489" i="17"/>
  <c r="O489" i="17"/>
  <c r="I489" i="17"/>
  <c r="H489" i="17"/>
  <c r="F489" i="17"/>
  <c r="D489" i="17"/>
  <c r="B489" i="17"/>
  <c r="A489" i="17"/>
  <c r="T488" i="17"/>
  <c r="R488" i="17"/>
  <c r="Q488" i="17"/>
  <c r="P488" i="17"/>
  <c r="O488" i="17"/>
  <c r="I488" i="17"/>
  <c r="H488" i="17"/>
  <c r="F488" i="17"/>
  <c r="D488" i="17"/>
  <c r="B488" i="17"/>
  <c r="A488" i="17"/>
  <c r="T487" i="17"/>
  <c r="R487" i="17"/>
  <c r="Q487" i="17"/>
  <c r="P487" i="17"/>
  <c r="O487" i="17"/>
  <c r="I487" i="17"/>
  <c r="H487" i="17"/>
  <c r="F487" i="17"/>
  <c r="D487" i="17"/>
  <c r="B487" i="17"/>
  <c r="A487" i="17"/>
  <c r="T486" i="17"/>
  <c r="R486" i="17"/>
  <c r="Q486" i="17"/>
  <c r="P486" i="17"/>
  <c r="O486" i="17"/>
  <c r="I486" i="17"/>
  <c r="H486" i="17"/>
  <c r="F486" i="17"/>
  <c r="D486" i="17"/>
  <c r="B486" i="17"/>
  <c r="A486" i="17"/>
  <c r="T485" i="17"/>
  <c r="R485" i="17"/>
  <c r="Q485" i="17"/>
  <c r="P485" i="17"/>
  <c r="O485" i="17"/>
  <c r="I485" i="17"/>
  <c r="H485" i="17"/>
  <c r="F485" i="17"/>
  <c r="D485" i="17"/>
  <c r="B485" i="17"/>
  <c r="A485" i="17"/>
  <c r="T484" i="17"/>
  <c r="R484" i="17"/>
  <c r="Q484" i="17"/>
  <c r="P484" i="17"/>
  <c r="O484" i="17"/>
  <c r="I484" i="17"/>
  <c r="H484" i="17"/>
  <c r="F484" i="17"/>
  <c r="D484" i="17"/>
  <c r="B484" i="17"/>
  <c r="A484" i="17"/>
  <c r="T483" i="17"/>
  <c r="R483" i="17"/>
  <c r="Q483" i="17"/>
  <c r="P483" i="17"/>
  <c r="O483" i="17"/>
  <c r="I483" i="17"/>
  <c r="H483" i="17"/>
  <c r="F483" i="17"/>
  <c r="D483" i="17"/>
  <c r="B483" i="17"/>
  <c r="A483" i="17"/>
  <c r="T482" i="17"/>
  <c r="R482" i="17"/>
  <c r="Q482" i="17"/>
  <c r="P482" i="17"/>
  <c r="O482" i="17"/>
  <c r="I482" i="17"/>
  <c r="H482" i="17"/>
  <c r="F482" i="17"/>
  <c r="D482" i="17"/>
  <c r="B482" i="17"/>
  <c r="A482" i="17"/>
  <c r="T481" i="17"/>
  <c r="R481" i="17"/>
  <c r="Q481" i="17"/>
  <c r="P481" i="17"/>
  <c r="O481" i="17"/>
  <c r="I481" i="17"/>
  <c r="H481" i="17"/>
  <c r="F481" i="17"/>
  <c r="D481" i="17"/>
  <c r="B481" i="17"/>
  <c r="A481" i="17"/>
  <c r="T480" i="17"/>
  <c r="R480" i="17"/>
  <c r="Q480" i="17"/>
  <c r="P480" i="17"/>
  <c r="O480" i="17"/>
  <c r="I480" i="17"/>
  <c r="H480" i="17"/>
  <c r="F480" i="17"/>
  <c r="D480" i="17"/>
  <c r="B480" i="17"/>
  <c r="A480" i="17"/>
  <c r="T479" i="17"/>
  <c r="R479" i="17"/>
  <c r="Q479" i="17"/>
  <c r="P479" i="17"/>
  <c r="O479" i="17"/>
  <c r="I479" i="17"/>
  <c r="H479" i="17"/>
  <c r="F479" i="17"/>
  <c r="D479" i="17"/>
  <c r="B479" i="17"/>
  <c r="A479" i="17"/>
  <c r="T478" i="17"/>
  <c r="R478" i="17"/>
  <c r="Q478" i="17"/>
  <c r="P478" i="17"/>
  <c r="O478" i="17"/>
  <c r="I478" i="17"/>
  <c r="H478" i="17"/>
  <c r="F478" i="17"/>
  <c r="D478" i="17"/>
  <c r="B478" i="17"/>
  <c r="A478" i="17"/>
  <c r="T477" i="17"/>
  <c r="R477" i="17"/>
  <c r="Q477" i="17"/>
  <c r="P477" i="17"/>
  <c r="O477" i="17"/>
  <c r="I477" i="17"/>
  <c r="H477" i="17"/>
  <c r="F477" i="17"/>
  <c r="D477" i="17"/>
  <c r="B477" i="17"/>
  <c r="A477" i="17"/>
  <c r="T476" i="17"/>
  <c r="R476" i="17"/>
  <c r="Q476" i="17"/>
  <c r="P476" i="17"/>
  <c r="O476" i="17"/>
  <c r="I476" i="17"/>
  <c r="H476" i="17"/>
  <c r="F476" i="17"/>
  <c r="D476" i="17"/>
  <c r="B476" i="17"/>
  <c r="A476" i="17"/>
  <c r="T475" i="17"/>
  <c r="R475" i="17"/>
  <c r="Q475" i="17"/>
  <c r="P475" i="17"/>
  <c r="O475" i="17"/>
  <c r="I475" i="17"/>
  <c r="H475" i="17"/>
  <c r="F475" i="17"/>
  <c r="D475" i="17"/>
  <c r="B475" i="17"/>
  <c r="A475" i="17"/>
  <c r="T474" i="17"/>
  <c r="R474" i="17"/>
  <c r="Q474" i="17"/>
  <c r="P474" i="17"/>
  <c r="O474" i="17"/>
  <c r="I474" i="17"/>
  <c r="H474" i="17"/>
  <c r="F474" i="17"/>
  <c r="D474" i="17"/>
  <c r="B474" i="17"/>
  <c r="A474" i="17"/>
  <c r="T473" i="17"/>
  <c r="R473" i="17"/>
  <c r="Q473" i="17"/>
  <c r="P473" i="17"/>
  <c r="O473" i="17"/>
  <c r="I473" i="17"/>
  <c r="H473" i="17"/>
  <c r="F473" i="17"/>
  <c r="D473" i="17"/>
  <c r="B473" i="17"/>
  <c r="A473" i="17"/>
  <c r="T472" i="17"/>
  <c r="R472" i="17"/>
  <c r="Q472" i="17"/>
  <c r="P472" i="17"/>
  <c r="O472" i="17"/>
  <c r="I472" i="17"/>
  <c r="H472" i="17"/>
  <c r="F472" i="17"/>
  <c r="D472" i="17"/>
  <c r="B472" i="17"/>
  <c r="A472" i="17"/>
  <c r="T471" i="17"/>
  <c r="R471" i="17"/>
  <c r="Q471" i="17"/>
  <c r="P471" i="17"/>
  <c r="O471" i="17"/>
  <c r="I471" i="17"/>
  <c r="H471" i="17"/>
  <c r="F471" i="17"/>
  <c r="D471" i="17"/>
  <c r="B471" i="17"/>
  <c r="A471" i="17"/>
  <c r="T470" i="17"/>
  <c r="R470" i="17"/>
  <c r="Q470" i="17"/>
  <c r="P470" i="17"/>
  <c r="O470" i="17"/>
  <c r="I470" i="17"/>
  <c r="H470" i="17"/>
  <c r="F470" i="17"/>
  <c r="D470" i="17"/>
  <c r="B470" i="17"/>
  <c r="A470" i="17"/>
  <c r="T469" i="17"/>
  <c r="R469" i="17"/>
  <c r="Q469" i="17"/>
  <c r="P469" i="17"/>
  <c r="O469" i="17"/>
  <c r="I469" i="17"/>
  <c r="H469" i="17"/>
  <c r="F469" i="17"/>
  <c r="D469" i="17"/>
  <c r="B469" i="17"/>
  <c r="A469" i="17"/>
  <c r="T468" i="17"/>
  <c r="R468" i="17"/>
  <c r="Q468" i="17"/>
  <c r="P468" i="17"/>
  <c r="O468" i="17"/>
  <c r="I468" i="17"/>
  <c r="H468" i="17"/>
  <c r="F468" i="17"/>
  <c r="D468" i="17"/>
  <c r="B468" i="17"/>
  <c r="A468" i="17"/>
  <c r="T467" i="17"/>
  <c r="R467" i="17"/>
  <c r="Q467" i="17"/>
  <c r="P467" i="17"/>
  <c r="O467" i="17"/>
  <c r="I467" i="17"/>
  <c r="H467" i="17"/>
  <c r="F467" i="17"/>
  <c r="D467" i="17"/>
  <c r="B467" i="17"/>
  <c r="A467" i="17"/>
  <c r="T466" i="17"/>
  <c r="R466" i="17"/>
  <c r="Q466" i="17"/>
  <c r="P466" i="17"/>
  <c r="O466" i="17"/>
  <c r="I466" i="17"/>
  <c r="H466" i="17"/>
  <c r="F466" i="17"/>
  <c r="D466" i="17"/>
  <c r="B466" i="17"/>
  <c r="A466" i="17"/>
  <c r="T465" i="17"/>
  <c r="R465" i="17"/>
  <c r="Q465" i="17"/>
  <c r="P465" i="17"/>
  <c r="O465" i="17"/>
  <c r="I465" i="17"/>
  <c r="H465" i="17"/>
  <c r="F465" i="17"/>
  <c r="D465" i="17"/>
  <c r="B465" i="17"/>
  <c r="A465" i="17"/>
  <c r="T464" i="17"/>
  <c r="R464" i="17"/>
  <c r="Q464" i="17"/>
  <c r="P464" i="17"/>
  <c r="O464" i="17"/>
  <c r="I464" i="17"/>
  <c r="H464" i="17"/>
  <c r="F464" i="17"/>
  <c r="D464" i="17"/>
  <c r="B464" i="17"/>
  <c r="A464" i="17"/>
  <c r="T463" i="17"/>
  <c r="R463" i="17"/>
  <c r="Q463" i="17"/>
  <c r="P463" i="17"/>
  <c r="O463" i="17"/>
  <c r="I463" i="17"/>
  <c r="H463" i="17"/>
  <c r="F463" i="17"/>
  <c r="D463" i="17"/>
  <c r="B463" i="17"/>
  <c r="A463" i="17"/>
  <c r="T462" i="17"/>
  <c r="R462" i="17"/>
  <c r="Q462" i="17"/>
  <c r="P462" i="17"/>
  <c r="O462" i="17"/>
  <c r="I462" i="17"/>
  <c r="H462" i="17"/>
  <c r="F462" i="17"/>
  <c r="D462" i="17"/>
  <c r="B462" i="17"/>
  <c r="A462" i="17"/>
  <c r="T461" i="17"/>
  <c r="R461" i="17"/>
  <c r="Q461" i="17"/>
  <c r="P461" i="17"/>
  <c r="O461" i="17"/>
  <c r="I461" i="17"/>
  <c r="H461" i="17"/>
  <c r="F461" i="17"/>
  <c r="D461" i="17"/>
  <c r="B461" i="17"/>
  <c r="A461" i="17"/>
  <c r="T460" i="17"/>
  <c r="R460" i="17"/>
  <c r="Q460" i="17"/>
  <c r="P460" i="17"/>
  <c r="O460" i="17"/>
  <c r="I460" i="17"/>
  <c r="H460" i="17"/>
  <c r="F460" i="17"/>
  <c r="D460" i="17"/>
  <c r="B460" i="17"/>
  <c r="A460" i="17"/>
  <c r="T459" i="17"/>
  <c r="R459" i="17"/>
  <c r="Q459" i="17"/>
  <c r="P459" i="17"/>
  <c r="O459" i="17"/>
  <c r="I459" i="17"/>
  <c r="H459" i="17"/>
  <c r="F459" i="17"/>
  <c r="D459" i="17"/>
  <c r="B459" i="17"/>
  <c r="A459" i="17"/>
  <c r="T458" i="17"/>
  <c r="R458" i="17"/>
  <c r="Q458" i="17"/>
  <c r="P458" i="17"/>
  <c r="O458" i="17"/>
  <c r="I458" i="17"/>
  <c r="H458" i="17"/>
  <c r="F458" i="17"/>
  <c r="D458" i="17"/>
  <c r="B458" i="17"/>
  <c r="A458" i="17"/>
  <c r="T457" i="17"/>
  <c r="R457" i="17"/>
  <c r="Q457" i="17"/>
  <c r="P457" i="17"/>
  <c r="O457" i="17"/>
  <c r="I457" i="17"/>
  <c r="H457" i="17"/>
  <c r="F457" i="17"/>
  <c r="D457" i="17"/>
  <c r="B457" i="17"/>
  <c r="A457" i="17"/>
  <c r="T456" i="17"/>
  <c r="R456" i="17"/>
  <c r="Q456" i="17"/>
  <c r="P456" i="17"/>
  <c r="O456" i="17"/>
  <c r="I456" i="17"/>
  <c r="H456" i="17"/>
  <c r="F456" i="17"/>
  <c r="D456" i="17"/>
  <c r="B456" i="17"/>
  <c r="A456" i="17"/>
  <c r="T455" i="17"/>
  <c r="R455" i="17"/>
  <c r="Q455" i="17"/>
  <c r="P455" i="17"/>
  <c r="O455" i="17"/>
  <c r="I455" i="17"/>
  <c r="H455" i="17"/>
  <c r="F455" i="17"/>
  <c r="D455" i="17"/>
  <c r="B455" i="17"/>
  <c r="A455" i="17"/>
  <c r="T454" i="17"/>
  <c r="R454" i="17"/>
  <c r="Q454" i="17"/>
  <c r="P454" i="17"/>
  <c r="O454" i="17"/>
  <c r="I454" i="17"/>
  <c r="H454" i="17"/>
  <c r="F454" i="17"/>
  <c r="D454" i="17"/>
  <c r="B454" i="17"/>
  <c r="A454" i="17"/>
  <c r="T453" i="17"/>
  <c r="R453" i="17"/>
  <c r="Q453" i="17"/>
  <c r="P453" i="17"/>
  <c r="O453" i="17"/>
  <c r="I453" i="17"/>
  <c r="H453" i="17"/>
  <c r="F453" i="17"/>
  <c r="D453" i="17"/>
  <c r="B453" i="17"/>
  <c r="A453" i="17"/>
  <c r="T452" i="17"/>
  <c r="R452" i="17"/>
  <c r="Q452" i="17"/>
  <c r="P452" i="17"/>
  <c r="O452" i="17"/>
  <c r="I452" i="17"/>
  <c r="H452" i="17"/>
  <c r="F452" i="17"/>
  <c r="D452" i="17"/>
  <c r="B452" i="17"/>
  <c r="A452" i="17"/>
  <c r="T451" i="17"/>
  <c r="R451" i="17"/>
  <c r="Q451" i="17"/>
  <c r="P451" i="17"/>
  <c r="O451" i="17"/>
  <c r="I451" i="17"/>
  <c r="H451" i="17"/>
  <c r="F451" i="17"/>
  <c r="D451" i="17"/>
  <c r="B451" i="17"/>
  <c r="A451" i="17"/>
  <c r="T450" i="17"/>
  <c r="R450" i="17"/>
  <c r="Q450" i="17"/>
  <c r="P450" i="17"/>
  <c r="O450" i="17"/>
  <c r="I450" i="17"/>
  <c r="H450" i="17"/>
  <c r="F450" i="17"/>
  <c r="D450" i="17"/>
  <c r="B450" i="17"/>
  <c r="A450" i="17"/>
  <c r="T449" i="17"/>
  <c r="R449" i="17"/>
  <c r="Q449" i="17"/>
  <c r="P449" i="17"/>
  <c r="O449" i="17"/>
  <c r="I449" i="17"/>
  <c r="H449" i="17"/>
  <c r="F449" i="17"/>
  <c r="D449" i="17"/>
  <c r="B449" i="17"/>
  <c r="A449" i="17"/>
  <c r="T448" i="17"/>
  <c r="R448" i="17"/>
  <c r="Q448" i="17"/>
  <c r="P448" i="17"/>
  <c r="O448" i="17"/>
  <c r="I448" i="17"/>
  <c r="H448" i="17"/>
  <c r="F448" i="17"/>
  <c r="D448" i="17"/>
  <c r="B448" i="17"/>
  <c r="A448" i="17"/>
  <c r="T447" i="17"/>
  <c r="R447" i="17"/>
  <c r="Q447" i="17"/>
  <c r="P447" i="17"/>
  <c r="O447" i="17"/>
  <c r="I447" i="17"/>
  <c r="H447" i="17"/>
  <c r="F447" i="17"/>
  <c r="D447" i="17"/>
  <c r="B447" i="17"/>
  <c r="A447" i="17"/>
  <c r="T446" i="17"/>
  <c r="R446" i="17"/>
  <c r="Q446" i="17"/>
  <c r="P446" i="17"/>
  <c r="O446" i="17"/>
  <c r="I446" i="17"/>
  <c r="H446" i="17"/>
  <c r="F446" i="17"/>
  <c r="D446" i="17"/>
  <c r="B446" i="17"/>
  <c r="A446" i="17"/>
  <c r="T445" i="17"/>
  <c r="R445" i="17"/>
  <c r="Q445" i="17"/>
  <c r="P445" i="17"/>
  <c r="O445" i="17"/>
  <c r="I445" i="17"/>
  <c r="H445" i="17"/>
  <c r="F445" i="17"/>
  <c r="D445" i="17"/>
  <c r="B445" i="17"/>
  <c r="A445" i="17"/>
  <c r="T444" i="17"/>
  <c r="R444" i="17"/>
  <c r="Q444" i="17"/>
  <c r="P444" i="17"/>
  <c r="O444" i="17"/>
  <c r="I444" i="17"/>
  <c r="H444" i="17"/>
  <c r="F444" i="17"/>
  <c r="D444" i="17"/>
  <c r="B444" i="17"/>
  <c r="A444" i="17"/>
  <c r="T443" i="17"/>
  <c r="R443" i="17"/>
  <c r="Q443" i="17"/>
  <c r="P443" i="17"/>
  <c r="O443" i="17"/>
  <c r="I443" i="17"/>
  <c r="H443" i="17"/>
  <c r="F443" i="17"/>
  <c r="D443" i="17"/>
  <c r="B443" i="17"/>
  <c r="A443" i="17"/>
  <c r="T442" i="17"/>
  <c r="R442" i="17"/>
  <c r="Q442" i="17"/>
  <c r="P442" i="17"/>
  <c r="O442" i="17"/>
  <c r="I442" i="17"/>
  <c r="H442" i="17"/>
  <c r="F442" i="17"/>
  <c r="D442" i="17"/>
  <c r="B442" i="17"/>
  <c r="A442" i="17"/>
  <c r="T441" i="17"/>
  <c r="R441" i="17"/>
  <c r="Q441" i="17"/>
  <c r="P441" i="17"/>
  <c r="O441" i="17"/>
  <c r="I441" i="17"/>
  <c r="H441" i="17"/>
  <c r="F441" i="17"/>
  <c r="D441" i="17"/>
  <c r="B441" i="17"/>
  <c r="A441" i="17"/>
  <c r="T440" i="17"/>
  <c r="R440" i="17"/>
  <c r="Q440" i="17"/>
  <c r="P440" i="17"/>
  <c r="O440" i="17"/>
  <c r="I440" i="17"/>
  <c r="H440" i="17"/>
  <c r="F440" i="17"/>
  <c r="D440" i="17"/>
  <c r="B440" i="17"/>
  <c r="A440" i="17"/>
  <c r="T439" i="17"/>
  <c r="R439" i="17"/>
  <c r="Q439" i="17"/>
  <c r="P439" i="17"/>
  <c r="O439" i="17"/>
  <c r="I439" i="17"/>
  <c r="H439" i="17"/>
  <c r="F439" i="17"/>
  <c r="D439" i="17"/>
  <c r="B439" i="17"/>
  <c r="A439" i="17"/>
  <c r="T438" i="17"/>
  <c r="R438" i="17"/>
  <c r="Q438" i="17"/>
  <c r="P438" i="17"/>
  <c r="O438" i="17"/>
  <c r="I438" i="17"/>
  <c r="H438" i="17"/>
  <c r="F438" i="17"/>
  <c r="D438" i="17"/>
  <c r="B438" i="17"/>
  <c r="A438" i="17"/>
  <c r="T437" i="17"/>
  <c r="R437" i="17"/>
  <c r="Q437" i="17"/>
  <c r="P437" i="17"/>
  <c r="O437" i="17"/>
  <c r="I437" i="17"/>
  <c r="H437" i="17"/>
  <c r="F437" i="17"/>
  <c r="D437" i="17"/>
  <c r="B437" i="17"/>
  <c r="A437" i="17"/>
  <c r="T436" i="17"/>
  <c r="R436" i="17"/>
  <c r="Q436" i="17"/>
  <c r="P436" i="17"/>
  <c r="O436" i="17"/>
  <c r="I436" i="17"/>
  <c r="H436" i="17"/>
  <c r="F436" i="17"/>
  <c r="D436" i="17"/>
  <c r="B436" i="17"/>
  <c r="A436" i="17"/>
  <c r="T435" i="17"/>
  <c r="R435" i="17"/>
  <c r="Q435" i="17"/>
  <c r="P435" i="17"/>
  <c r="O435" i="17"/>
  <c r="I435" i="17"/>
  <c r="H435" i="17"/>
  <c r="F435" i="17"/>
  <c r="D435" i="17"/>
  <c r="B435" i="17"/>
  <c r="A435" i="17"/>
  <c r="T434" i="17"/>
  <c r="R434" i="17"/>
  <c r="Q434" i="17"/>
  <c r="P434" i="17"/>
  <c r="O434" i="17"/>
  <c r="I434" i="17"/>
  <c r="H434" i="17"/>
  <c r="F434" i="17"/>
  <c r="D434" i="17"/>
  <c r="B434" i="17"/>
  <c r="A434" i="17"/>
  <c r="T433" i="17"/>
  <c r="R433" i="17"/>
  <c r="Q433" i="17"/>
  <c r="P433" i="17"/>
  <c r="O433" i="17"/>
  <c r="I433" i="17"/>
  <c r="H433" i="17"/>
  <c r="F433" i="17"/>
  <c r="D433" i="17"/>
  <c r="B433" i="17"/>
  <c r="A433" i="17"/>
  <c r="T432" i="17"/>
  <c r="R432" i="17"/>
  <c r="Q432" i="17"/>
  <c r="P432" i="17"/>
  <c r="O432" i="17"/>
  <c r="I432" i="17"/>
  <c r="H432" i="17"/>
  <c r="F432" i="17"/>
  <c r="D432" i="17"/>
  <c r="B432" i="17"/>
  <c r="A432" i="17"/>
  <c r="T431" i="17"/>
  <c r="R431" i="17"/>
  <c r="Q431" i="17"/>
  <c r="P431" i="17"/>
  <c r="O431" i="17"/>
  <c r="I431" i="17"/>
  <c r="H431" i="17"/>
  <c r="F431" i="17"/>
  <c r="D431" i="17"/>
  <c r="B431" i="17"/>
  <c r="A431" i="17"/>
  <c r="T430" i="17"/>
  <c r="R430" i="17"/>
  <c r="Q430" i="17"/>
  <c r="P430" i="17"/>
  <c r="O430" i="17"/>
  <c r="I430" i="17"/>
  <c r="H430" i="17"/>
  <c r="F430" i="17"/>
  <c r="D430" i="17"/>
  <c r="B430" i="17"/>
  <c r="A430" i="17"/>
  <c r="T429" i="17"/>
  <c r="R429" i="17"/>
  <c r="Q429" i="17"/>
  <c r="P429" i="17"/>
  <c r="O429" i="17"/>
  <c r="I429" i="17"/>
  <c r="H429" i="17"/>
  <c r="F429" i="17"/>
  <c r="D429" i="17"/>
  <c r="B429" i="17"/>
  <c r="A429" i="17"/>
  <c r="T428" i="17"/>
  <c r="R428" i="17"/>
  <c r="Q428" i="17"/>
  <c r="P428" i="17"/>
  <c r="O428" i="17"/>
  <c r="I428" i="17"/>
  <c r="H428" i="17"/>
  <c r="F428" i="17"/>
  <c r="D428" i="17"/>
  <c r="B428" i="17"/>
  <c r="A428" i="17"/>
  <c r="T427" i="17"/>
  <c r="R427" i="17"/>
  <c r="Q427" i="17"/>
  <c r="P427" i="17"/>
  <c r="O427" i="17"/>
  <c r="I427" i="17"/>
  <c r="H427" i="17"/>
  <c r="F427" i="17"/>
  <c r="D427" i="17"/>
  <c r="B427" i="17"/>
  <c r="A427" i="17"/>
  <c r="T426" i="17"/>
  <c r="R426" i="17"/>
  <c r="Q426" i="17"/>
  <c r="P426" i="17"/>
  <c r="O426" i="17"/>
  <c r="I426" i="17"/>
  <c r="H426" i="17"/>
  <c r="F426" i="17"/>
  <c r="D426" i="17"/>
  <c r="B426" i="17"/>
  <c r="A426" i="17"/>
  <c r="T425" i="17"/>
  <c r="R425" i="17"/>
  <c r="Q425" i="17"/>
  <c r="P425" i="17"/>
  <c r="O425" i="17"/>
  <c r="I425" i="17"/>
  <c r="H425" i="17"/>
  <c r="F425" i="17"/>
  <c r="D425" i="17"/>
  <c r="B425" i="17"/>
  <c r="A425" i="17"/>
  <c r="T424" i="17"/>
  <c r="R424" i="17"/>
  <c r="Q424" i="17"/>
  <c r="P424" i="17"/>
  <c r="O424" i="17"/>
  <c r="I424" i="17"/>
  <c r="H424" i="17"/>
  <c r="F424" i="17"/>
  <c r="D424" i="17"/>
  <c r="B424" i="17"/>
  <c r="A424" i="17"/>
  <c r="T423" i="17"/>
  <c r="R423" i="17"/>
  <c r="Q423" i="17"/>
  <c r="P423" i="17"/>
  <c r="O423" i="17"/>
  <c r="I423" i="17"/>
  <c r="H423" i="17"/>
  <c r="F423" i="17"/>
  <c r="D423" i="17"/>
  <c r="B423" i="17"/>
  <c r="A423" i="17"/>
  <c r="T422" i="17"/>
  <c r="R422" i="17"/>
  <c r="Q422" i="17"/>
  <c r="P422" i="17"/>
  <c r="O422" i="17"/>
  <c r="I422" i="17"/>
  <c r="H422" i="17"/>
  <c r="F422" i="17"/>
  <c r="D422" i="17"/>
  <c r="B422" i="17"/>
  <c r="A422" i="17"/>
  <c r="T421" i="17"/>
  <c r="R421" i="17"/>
  <c r="Q421" i="17"/>
  <c r="P421" i="17"/>
  <c r="O421" i="17"/>
  <c r="I421" i="17"/>
  <c r="H421" i="17"/>
  <c r="F421" i="17"/>
  <c r="D421" i="17"/>
  <c r="B421" i="17"/>
  <c r="A421" i="17"/>
  <c r="T420" i="17"/>
  <c r="R420" i="17"/>
  <c r="Q420" i="17"/>
  <c r="P420" i="17"/>
  <c r="O420" i="17"/>
  <c r="I420" i="17"/>
  <c r="H420" i="17"/>
  <c r="F420" i="17"/>
  <c r="D420" i="17"/>
  <c r="B420" i="17"/>
  <c r="A420" i="17"/>
  <c r="T419" i="17"/>
  <c r="R419" i="17"/>
  <c r="Q419" i="17"/>
  <c r="P419" i="17"/>
  <c r="O419" i="17"/>
  <c r="I419" i="17"/>
  <c r="H419" i="17"/>
  <c r="F419" i="17"/>
  <c r="D419" i="17"/>
  <c r="B419" i="17"/>
  <c r="A419" i="17"/>
  <c r="T418" i="17"/>
  <c r="R418" i="17"/>
  <c r="Q418" i="17"/>
  <c r="P418" i="17"/>
  <c r="O418" i="17"/>
  <c r="I418" i="17"/>
  <c r="H418" i="17"/>
  <c r="F418" i="17"/>
  <c r="D418" i="17"/>
  <c r="B418" i="17"/>
  <c r="A418" i="17"/>
  <c r="T417" i="17"/>
  <c r="R417" i="17"/>
  <c r="Q417" i="17"/>
  <c r="P417" i="17"/>
  <c r="O417" i="17"/>
  <c r="I417" i="17"/>
  <c r="H417" i="17"/>
  <c r="F417" i="17"/>
  <c r="D417" i="17"/>
  <c r="B417" i="17"/>
  <c r="A417" i="17"/>
  <c r="T416" i="17"/>
  <c r="R416" i="17"/>
  <c r="Q416" i="17"/>
  <c r="P416" i="17"/>
  <c r="O416" i="17"/>
  <c r="I416" i="17"/>
  <c r="H416" i="17"/>
  <c r="F416" i="17"/>
  <c r="D416" i="17"/>
  <c r="B416" i="17"/>
  <c r="A416" i="17"/>
  <c r="T415" i="17"/>
  <c r="R415" i="17"/>
  <c r="Q415" i="17"/>
  <c r="P415" i="17"/>
  <c r="O415" i="17"/>
  <c r="I415" i="17"/>
  <c r="H415" i="17"/>
  <c r="F415" i="17"/>
  <c r="D415" i="17"/>
  <c r="B415" i="17"/>
  <c r="A415" i="17"/>
  <c r="T414" i="17"/>
  <c r="R414" i="17"/>
  <c r="Q414" i="17"/>
  <c r="P414" i="17"/>
  <c r="O414" i="17"/>
  <c r="I414" i="17"/>
  <c r="H414" i="17"/>
  <c r="F414" i="17"/>
  <c r="D414" i="17"/>
  <c r="B414" i="17"/>
  <c r="A414" i="17"/>
  <c r="T413" i="17"/>
  <c r="R413" i="17"/>
  <c r="Q413" i="17"/>
  <c r="P413" i="17"/>
  <c r="O413" i="17"/>
  <c r="I413" i="17"/>
  <c r="H413" i="17"/>
  <c r="F413" i="17"/>
  <c r="D413" i="17"/>
  <c r="B413" i="17"/>
  <c r="A413" i="17"/>
  <c r="T412" i="17"/>
  <c r="R412" i="17"/>
  <c r="Q412" i="17"/>
  <c r="P412" i="17"/>
  <c r="O412" i="17"/>
  <c r="I412" i="17"/>
  <c r="H412" i="17"/>
  <c r="F412" i="17"/>
  <c r="D412" i="17"/>
  <c r="B412" i="17"/>
  <c r="A412" i="17"/>
  <c r="T411" i="17"/>
  <c r="R411" i="17"/>
  <c r="Q411" i="17"/>
  <c r="P411" i="17"/>
  <c r="O411" i="17"/>
  <c r="I411" i="17"/>
  <c r="H411" i="17"/>
  <c r="F411" i="17"/>
  <c r="D411" i="17"/>
  <c r="B411" i="17"/>
  <c r="A411" i="17"/>
  <c r="T410" i="17"/>
  <c r="R410" i="17"/>
  <c r="Q410" i="17"/>
  <c r="P410" i="17"/>
  <c r="O410" i="17"/>
  <c r="I410" i="17"/>
  <c r="H410" i="17"/>
  <c r="F410" i="17"/>
  <c r="D410" i="17"/>
  <c r="B410" i="17"/>
  <c r="A410" i="17"/>
  <c r="T409" i="17"/>
  <c r="R409" i="17"/>
  <c r="Q409" i="17"/>
  <c r="P409" i="17"/>
  <c r="O409" i="17"/>
  <c r="I409" i="17"/>
  <c r="H409" i="17"/>
  <c r="F409" i="17"/>
  <c r="D409" i="17"/>
  <c r="B409" i="17"/>
  <c r="A409" i="17"/>
  <c r="T408" i="17"/>
  <c r="R408" i="17"/>
  <c r="Q408" i="17"/>
  <c r="P408" i="17"/>
  <c r="O408" i="17"/>
  <c r="I408" i="17"/>
  <c r="H408" i="17"/>
  <c r="F408" i="17"/>
  <c r="D408" i="17"/>
  <c r="B408" i="17"/>
  <c r="A408" i="17"/>
  <c r="T407" i="17"/>
  <c r="R407" i="17"/>
  <c r="Q407" i="17"/>
  <c r="P407" i="17"/>
  <c r="O407" i="17"/>
  <c r="I407" i="17"/>
  <c r="H407" i="17"/>
  <c r="F407" i="17"/>
  <c r="D407" i="17"/>
  <c r="B407" i="17"/>
  <c r="A407" i="17"/>
  <c r="T406" i="17"/>
  <c r="R406" i="17"/>
  <c r="Q406" i="17"/>
  <c r="P406" i="17"/>
  <c r="O406" i="17"/>
  <c r="I406" i="17"/>
  <c r="H406" i="17"/>
  <c r="F406" i="17"/>
  <c r="D406" i="17"/>
  <c r="B406" i="17"/>
  <c r="A406" i="17"/>
  <c r="T405" i="17"/>
  <c r="R405" i="17"/>
  <c r="Q405" i="17"/>
  <c r="P405" i="17"/>
  <c r="O405" i="17"/>
  <c r="I405" i="17"/>
  <c r="H405" i="17"/>
  <c r="F405" i="17"/>
  <c r="D405" i="17"/>
  <c r="B405" i="17"/>
  <c r="A405" i="17"/>
  <c r="T404" i="17"/>
  <c r="R404" i="17"/>
  <c r="Q404" i="17"/>
  <c r="P404" i="17"/>
  <c r="O404" i="17"/>
  <c r="I404" i="17"/>
  <c r="H404" i="17"/>
  <c r="F404" i="17"/>
  <c r="D404" i="17"/>
  <c r="B404" i="17"/>
  <c r="A404" i="17"/>
  <c r="T403" i="17"/>
  <c r="R403" i="17"/>
  <c r="Q403" i="17"/>
  <c r="P403" i="17"/>
  <c r="O403" i="17"/>
  <c r="I403" i="17"/>
  <c r="H403" i="17"/>
  <c r="F403" i="17"/>
  <c r="D403" i="17"/>
  <c r="B403" i="17"/>
  <c r="A403" i="17"/>
  <c r="T402" i="17"/>
  <c r="R402" i="17"/>
  <c r="Q402" i="17"/>
  <c r="P402" i="17"/>
  <c r="O402" i="17"/>
  <c r="I402" i="17"/>
  <c r="H402" i="17"/>
  <c r="F402" i="17"/>
  <c r="D402" i="17"/>
  <c r="B402" i="17"/>
  <c r="A402" i="17"/>
  <c r="T401" i="17"/>
  <c r="R401" i="17"/>
  <c r="Q401" i="17"/>
  <c r="P401" i="17"/>
  <c r="O401" i="17"/>
  <c r="I401" i="17"/>
  <c r="H401" i="17"/>
  <c r="F401" i="17"/>
  <c r="D401" i="17"/>
  <c r="B401" i="17"/>
  <c r="A401" i="17"/>
  <c r="T400" i="17"/>
  <c r="R400" i="17"/>
  <c r="Q400" i="17"/>
  <c r="P400" i="17"/>
  <c r="O400" i="17"/>
  <c r="I400" i="17"/>
  <c r="H400" i="17"/>
  <c r="F400" i="17"/>
  <c r="D400" i="17"/>
  <c r="B400" i="17"/>
  <c r="A400" i="17"/>
  <c r="T399" i="17"/>
  <c r="R399" i="17"/>
  <c r="Q399" i="17"/>
  <c r="P399" i="17"/>
  <c r="O399" i="17"/>
  <c r="I399" i="17"/>
  <c r="H399" i="17"/>
  <c r="F399" i="17"/>
  <c r="D399" i="17"/>
  <c r="B399" i="17"/>
  <c r="A399" i="17"/>
  <c r="T398" i="17"/>
  <c r="R398" i="17"/>
  <c r="Q398" i="17"/>
  <c r="P398" i="17"/>
  <c r="O398" i="17"/>
  <c r="I398" i="17"/>
  <c r="H398" i="17"/>
  <c r="F398" i="17"/>
  <c r="D398" i="17"/>
  <c r="B398" i="17"/>
  <c r="A398" i="17"/>
  <c r="T397" i="17"/>
  <c r="R397" i="17"/>
  <c r="Q397" i="17"/>
  <c r="P397" i="17"/>
  <c r="O397" i="17"/>
  <c r="I397" i="17"/>
  <c r="H397" i="17"/>
  <c r="F397" i="17"/>
  <c r="D397" i="17"/>
  <c r="B397" i="17"/>
  <c r="A397" i="17"/>
  <c r="T396" i="17"/>
  <c r="R396" i="17"/>
  <c r="Q396" i="17"/>
  <c r="P396" i="17"/>
  <c r="O396" i="17"/>
  <c r="I396" i="17"/>
  <c r="H396" i="17"/>
  <c r="F396" i="17"/>
  <c r="D396" i="17"/>
  <c r="B396" i="17"/>
  <c r="A396" i="17"/>
  <c r="T395" i="17"/>
  <c r="R395" i="17"/>
  <c r="Q395" i="17"/>
  <c r="P395" i="17"/>
  <c r="O395" i="17"/>
  <c r="I395" i="17"/>
  <c r="H395" i="17"/>
  <c r="F395" i="17"/>
  <c r="D395" i="17"/>
  <c r="B395" i="17"/>
  <c r="A395" i="17"/>
  <c r="T394" i="17"/>
  <c r="R394" i="17"/>
  <c r="Q394" i="17"/>
  <c r="P394" i="17"/>
  <c r="O394" i="17"/>
  <c r="I394" i="17"/>
  <c r="H394" i="17"/>
  <c r="F394" i="17"/>
  <c r="D394" i="17"/>
  <c r="B394" i="17"/>
  <c r="A394" i="17"/>
  <c r="T393" i="17"/>
  <c r="R393" i="17"/>
  <c r="Q393" i="17"/>
  <c r="P393" i="17"/>
  <c r="O393" i="17"/>
  <c r="I393" i="17"/>
  <c r="H393" i="17"/>
  <c r="F393" i="17"/>
  <c r="D393" i="17"/>
  <c r="B393" i="17"/>
  <c r="A393" i="17"/>
  <c r="T392" i="17"/>
  <c r="R392" i="17"/>
  <c r="Q392" i="17"/>
  <c r="P392" i="17"/>
  <c r="O392" i="17"/>
  <c r="I392" i="17"/>
  <c r="H392" i="17"/>
  <c r="F392" i="17"/>
  <c r="D392" i="17"/>
  <c r="B392" i="17"/>
  <c r="A392" i="17"/>
  <c r="T391" i="17"/>
  <c r="R391" i="17"/>
  <c r="Q391" i="17"/>
  <c r="P391" i="17"/>
  <c r="O391" i="17"/>
  <c r="I391" i="17"/>
  <c r="H391" i="17"/>
  <c r="F391" i="17"/>
  <c r="D391" i="17"/>
  <c r="B391" i="17"/>
  <c r="A391" i="17"/>
  <c r="T390" i="17"/>
  <c r="R390" i="17"/>
  <c r="Q390" i="17"/>
  <c r="P390" i="17"/>
  <c r="O390" i="17"/>
  <c r="I390" i="17"/>
  <c r="H390" i="17"/>
  <c r="F390" i="17"/>
  <c r="D390" i="17"/>
  <c r="B390" i="17"/>
  <c r="A390" i="17"/>
  <c r="T389" i="17"/>
  <c r="R389" i="17"/>
  <c r="Q389" i="17"/>
  <c r="P389" i="17"/>
  <c r="O389" i="17"/>
  <c r="I389" i="17"/>
  <c r="H389" i="17"/>
  <c r="F389" i="17"/>
  <c r="D389" i="17"/>
  <c r="B389" i="17"/>
  <c r="A389" i="17"/>
  <c r="T388" i="17"/>
  <c r="R388" i="17"/>
  <c r="Q388" i="17"/>
  <c r="P388" i="17"/>
  <c r="O388" i="17"/>
  <c r="I388" i="17"/>
  <c r="H388" i="17"/>
  <c r="F388" i="17"/>
  <c r="D388" i="17"/>
  <c r="B388" i="17"/>
  <c r="A388" i="17"/>
  <c r="T387" i="17"/>
  <c r="R387" i="17"/>
  <c r="Q387" i="17"/>
  <c r="P387" i="17"/>
  <c r="O387" i="17"/>
  <c r="I387" i="17"/>
  <c r="H387" i="17"/>
  <c r="F387" i="17"/>
  <c r="D387" i="17"/>
  <c r="B387" i="17"/>
  <c r="A387" i="17"/>
  <c r="T386" i="17"/>
  <c r="R386" i="17"/>
  <c r="Q386" i="17"/>
  <c r="P386" i="17"/>
  <c r="O386" i="17"/>
  <c r="I386" i="17"/>
  <c r="H386" i="17"/>
  <c r="F386" i="17"/>
  <c r="D386" i="17"/>
  <c r="B386" i="17"/>
  <c r="A386" i="17"/>
  <c r="T385" i="17"/>
  <c r="R385" i="17"/>
  <c r="Q385" i="17"/>
  <c r="P385" i="17"/>
  <c r="O385" i="17"/>
  <c r="I385" i="17"/>
  <c r="H385" i="17"/>
  <c r="F385" i="17"/>
  <c r="D385" i="17"/>
  <c r="B385" i="17"/>
  <c r="A385" i="17"/>
  <c r="T384" i="17"/>
  <c r="R384" i="17"/>
  <c r="Q384" i="17"/>
  <c r="P384" i="17"/>
  <c r="O384" i="17"/>
  <c r="I384" i="17"/>
  <c r="H384" i="17"/>
  <c r="F384" i="17"/>
  <c r="D384" i="17"/>
  <c r="B384" i="17"/>
  <c r="A384" i="17"/>
  <c r="T383" i="17"/>
  <c r="R383" i="17"/>
  <c r="Q383" i="17"/>
  <c r="P383" i="17"/>
  <c r="O383" i="17"/>
  <c r="I383" i="17"/>
  <c r="H383" i="17"/>
  <c r="F383" i="17"/>
  <c r="D383" i="17"/>
  <c r="B383" i="17"/>
  <c r="A383" i="17"/>
  <c r="T382" i="17"/>
  <c r="R382" i="17"/>
  <c r="Q382" i="17"/>
  <c r="P382" i="17"/>
  <c r="O382" i="17"/>
  <c r="I382" i="17"/>
  <c r="H382" i="17"/>
  <c r="F382" i="17"/>
  <c r="D382" i="17"/>
  <c r="B382" i="17"/>
  <c r="A382" i="17"/>
  <c r="T381" i="17"/>
  <c r="R381" i="17"/>
  <c r="Q381" i="17"/>
  <c r="P381" i="17"/>
  <c r="O381" i="17"/>
  <c r="I381" i="17"/>
  <c r="H381" i="17"/>
  <c r="F381" i="17"/>
  <c r="D381" i="17"/>
  <c r="B381" i="17"/>
  <c r="A381" i="17"/>
  <c r="T380" i="17"/>
  <c r="R380" i="17"/>
  <c r="Q380" i="17"/>
  <c r="P380" i="17"/>
  <c r="O380" i="17"/>
  <c r="I380" i="17"/>
  <c r="H380" i="17"/>
  <c r="F380" i="17"/>
  <c r="D380" i="17"/>
  <c r="B380" i="17"/>
  <c r="A380" i="17"/>
  <c r="T379" i="17"/>
  <c r="R379" i="17"/>
  <c r="Q379" i="17"/>
  <c r="P379" i="17"/>
  <c r="O379" i="17"/>
  <c r="I379" i="17"/>
  <c r="H379" i="17"/>
  <c r="F379" i="17"/>
  <c r="D379" i="17"/>
  <c r="B379" i="17"/>
  <c r="A379" i="17"/>
  <c r="T378" i="17"/>
  <c r="R378" i="17"/>
  <c r="Q378" i="17"/>
  <c r="P378" i="17"/>
  <c r="O378" i="17"/>
  <c r="I378" i="17"/>
  <c r="H378" i="17"/>
  <c r="F378" i="17"/>
  <c r="D378" i="17"/>
  <c r="B378" i="17"/>
  <c r="A378" i="17"/>
  <c r="T377" i="17"/>
  <c r="R377" i="17"/>
  <c r="Q377" i="17"/>
  <c r="P377" i="17"/>
  <c r="O377" i="17"/>
  <c r="I377" i="17"/>
  <c r="H377" i="17"/>
  <c r="F377" i="17"/>
  <c r="D377" i="17"/>
  <c r="B377" i="17"/>
  <c r="A377" i="17"/>
  <c r="T376" i="17"/>
  <c r="R376" i="17"/>
  <c r="Q376" i="17"/>
  <c r="P376" i="17"/>
  <c r="O376" i="17"/>
  <c r="I376" i="17"/>
  <c r="H376" i="17"/>
  <c r="F376" i="17"/>
  <c r="D376" i="17"/>
  <c r="B376" i="17"/>
  <c r="A376" i="17"/>
  <c r="T375" i="17"/>
  <c r="R375" i="17"/>
  <c r="Q375" i="17"/>
  <c r="P375" i="17"/>
  <c r="O375" i="17"/>
  <c r="I375" i="17"/>
  <c r="H375" i="17"/>
  <c r="F375" i="17"/>
  <c r="D375" i="17"/>
  <c r="B375" i="17"/>
  <c r="A375" i="17"/>
  <c r="T374" i="17"/>
  <c r="R374" i="17"/>
  <c r="Q374" i="17"/>
  <c r="P374" i="17"/>
  <c r="O374" i="17"/>
  <c r="I374" i="17"/>
  <c r="H374" i="17"/>
  <c r="F374" i="17"/>
  <c r="D374" i="17"/>
  <c r="B374" i="17"/>
  <c r="A374" i="17"/>
  <c r="T373" i="17"/>
  <c r="R373" i="17"/>
  <c r="Q373" i="17"/>
  <c r="P373" i="17"/>
  <c r="O373" i="17"/>
  <c r="I373" i="17"/>
  <c r="H373" i="17"/>
  <c r="F373" i="17"/>
  <c r="D373" i="17"/>
  <c r="B373" i="17"/>
  <c r="A373" i="17"/>
  <c r="T372" i="17"/>
  <c r="R372" i="17"/>
  <c r="Q372" i="17"/>
  <c r="P372" i="17"/>
  <c r="O372" i="17"/>
  <c r="I372" i="17"/>
  <c r="H372" i="17"/>
  <c r="F372" i="17"/>
  <c r="D372" i="17"/>
  <c r="B372" i="17"/>
  <c r="A372" i="17"/>
  <c r="T371" i="17"/>
  <c r="R371" i="17"/>
  <c r="Q371" i="17"/>
  <c r="P371" i="17"/>
  <c r="O371" i="17"/>
  <c r="I371" i="17"/>
  <c r="H371" i="17"/>
  <c r="F371" i="17"/>
  <c r="D371" i="17"/>
  <c r="B371" i="17"/>
  <c r="A371" i="17"/>
  <c r="T370" i="17"/>
  <c r="R370" i="17"/>
  <c r="Q370" i="17"/>
  <c r="P370" i="17"/>
  <c r="O370" i="17"/>
  <c r="I370" i="17"/>
  <c r="H370" i="17"/>
  <c r="F370" i="17"/>
  <c r="D370" i="17"/>
  <c r="B370" i="17"/>
  <c r="A370" i="17"/>
  <c r="T369" i="17"/>
  <c r="R369" i="17"/>
  <c r="Q369" i="17"/>
  <c r="P369" i="17"/>
  <c r="O369" i="17"/>
  <c r="I369" i="17"/>
  <c r="H369" i="17"/>
  <c r="F369" i="17"/>
  <c r="D369" i="17"/>
  <c r="B369" i="17"/>
  <c r="A369" i="17"/>
  <c r="T368" i="17"/>
  <c r="R368" i="17"/>
  <c r="Q368" i="17"/>
  <c r="P368" i="17"/>
  <c r="O368" i="17"/>
  <c r="I368" i="17"/>
  <c r="H368" i="17"/>
  <c r="F368" i="17"/>
  <c r="D368" i="17"/>
  <c r="B368" i="17"/>
  <c r="A368" i="17"/>
  <c r="T367" i="17"/>
  <c r="R367" i="17"/>
  <c r="Q367" i="17"/>
  <c r="P367" i="17"/>
  <c r="O367" i="17"/>
  <c r="I367" i="17"/>
  <c r="H367" i="17"/>
  <c r="F367" i="17"/>
  <c r="D367" i="17"/>
  <c r="B367" i="17"/>
  <c r="A367" i="17"/>
  <c r="T366" i="17"/>
  <c r="R366" i="17"/>
  <c r="Q366" i="17"/>
  <c r="P366" i="17"/>
  <c r="O366" i="17"/>
  <c r="I366" i="17"/>
  <c r="H366" i="17"/>
  <c r="F366" i="17"/>
  <c r="D366" i="17"/>
  <c r="B366" i="17"/>
  <c r="A366" i="17"/>
  <c r="T365" i="17"/>
  <c r="R365" i="17"/>
  <c r="Q365" i="17"/>
  <c r="P365" i="17"/>
  <c r="O365" i="17"/>
  <c r="I365" i="17"/>
  <c r="H365" i="17"/>
  <c r="F365" i="17"/>
  <c r="D365" i="17"/>
  <c r="B365" i="17"/>
  <c r="A365" i="17"/>
  <c r="T364" i="17"/>
  <c r="R364" i="17"/>
  <c r="Q364" i="17"/>
  <c r="P364" i="17"/>
  <c r="O364" i="17"/>
  <c r="I364" i="17"/>
  <c r="H364" i="17"/>
  <c r="F364" i="17"/>
  <c r="D364" i="17"/>
  <c r="B364" i="17"/>
  <c r="A364" i="17"/>
  <c r="T363" i="17"/>
  <c r="R363" i="17"/>
  <c r="Q363" i="17"/>
  <c r="P363" i="17"/>
  <c r="O363" i="17"/>
  <c r="I363" i="17"/>
  <c r="H363" i="17"/>
  <c r="F363" i="17"/>
  <c r="D363" i="17"/>
  <c r="B363" i="17"/>
  <c r="A363" i="17"/>
  <c r="T362" i="17"/>
  <c r="R362" i="17"/>
  <c r="Q362" i="17"/>
  <c r="P362" i="17"/>
  <c r="O362" i="17"/>
  <c r="I362" i="17"/>
  <c r="H362" i="17"/>
  <c r="F362" i="17"/>
  <c r="D362" i="17"/>
  <c r="B362" i="17"/>
  <c r="A362" i="17"/>
  <c r="T361" i="17"/>
  <c r="R361" i="17"/>
  <c r="Q361" i="17"/>
  <c r="P361" i="17"/>
  <c r="O361" i="17"/>
  <c r="I361" i="17"/>
  <c r="H361" i="17"/>
  <c r="F361" i="17"/>
  <c r="D361" i="17"/>
  <c r="B361" i="17"/>
  <c r="A361" i="17"/>
  <c r="T360" i="17"/>
  <c r="R360" i="17"/>
  <c r="Q360" i="17"/>
  <c r="P360" i="17"/>
  <c r="O360" i="17"/>
  <c r="I360" i="17"/>
  <c r="H360" i="17"/>
  <c r="F360" i="17"/>
  <c r="D360" i="17"/>
  <c r="B360" i="17"/>
  <c r="A360" i="17"/>
  <c r="T359" i="17"/>
  <c r="R359" i="17"/>
  <c r="Q359" i="17"/>
  <c r="P359" i="17"/>
  <c r="O359" i="17"/>
  <c r="I359" i="17"/>
  <c r="H359" i="17"/>
  <c r="F359" i="17"/>
  <c r="D359" i="17"/>
  <c r="B359" i="17"/>
  <c r="A359" i="17"/>
  <c r="T358" i="17"/>
  <c r="R358" i="17"/>
  <c r="Q358" i="17"/>
  <c r="P358" i="17"/>
  <c r="O358" i="17"/>
  <c r="I358" i="17"/>
  <c r="H358" i="17"/>
  <c r="F358" i="17"/>
  <c r="D358" i="17"/>
  <c r="B358" i="17"/>
  <c r="A358" i="17"/>
  <c r="T357" i="17"/>
  <c r="R357" i="17"/>
  <c r="Q357" i="17"/>
  <c r="P357" i="17"/>
  <c r="O357" i="17"/>
  <c r="I357" i="17"/>
  <c r="H357" i="17"/>
  <c r="F357" i="17"/>
  <c r="D357" i="17"/>
  <c r="B357" i="17"/>
  <c r="A357" i="17"/>
  <c r="T356" i="17"/>
  <c r="R356" i="17"/>
  <c r="Q356" i="17"/>
  <c r="P356" i="17"/>
  <c r="O356" i="17"/>
  <c r="I356" i="17"/>
  <c r="H356" i="17"/>
  <c r="F356" i="17"/>
  <c r="D356" i="17"/>
  <c r="B356" i="17"/>
  <c r="A356" i="17"/>
  <c r="T355" i="17"/>
  <c r="R355" i="17"/>
  <c r="Q355" i="17"/>
  <c r="P355" i="17"/>
  <c r="O355" i="17"/>
  <c r="I355" i="17"/>
  <c r="H355" i="17"/>
  <c r="F355" i="17"/>
  <c r="D355" i="17"/>
  <c r="B355" i="17"/>
  <c r="A355" i="17"/>
  <c r="T354" i="17"/>
  <c r="R354" i="17"/>
  <c r="Q354" i="17"/>
  <c r="P354" i="17"/>
  <c r="O354" i="17"/>
  <c r="I354" i="17"/>
  <c r="H354" i="17"/>
  <c r="F354" i="17"/>
  <c r="D354" i="17"/>
  <c r="B354" i="17"/>
  <c r="A354" i="17"/>
  <c r="T353" i="17"/>
  <c r="R353" i="17"/>
  <c r="Q353" i="17"/>
  <c r="P353" i="17"/>
  <c r="O353" i="17"/>
  <c r="I353" i="17"/>
  <c r="H353" i="17"/>
  <c r="F353" i="17"/>
  <c r="D353" i="17"/>
  <c r="B353" i="17"/>
  <c r="A353" i="17"/>
  <c r="T352" i="17"/>
  <c r="R352" i="17"/>
  <c r="Q352" i="17"/>
  <c r="P352" i="17"/>
  <c r="O352" i="17"/>
  <c r="I352" i="17"/>
  <c r="H352" i="17"/>
  <c r="F352" i="17"/>
  <c r="D352" i="17"/>
  <c r="B352" i="17"/>
  <c r="A352" i="17"/>
  <c r="T351" i="17"/>
  <c r="R351" i="17"/>
  <c r="Q351" i="17"/>
  <c r="P351" i="17"/>
  <c r="O351" i="17"/>
  <c r="I351" i="17"/>
  <c r="H351" i="17"/>
  <c r="F351" i="17"/>
  <c r="D351" i="17"/>
  <c r="B351" i="17"/>
  <c r="A351" i="17"/>
  <c r="T350" i="17"/>
  <c r="R350" i="17"/>
  <c r="Q350" i="17"/>
  <c r="P350" i="17"/>
  <c r="O350" i="17"/>
  <c r="I350" i="17"/>
  <c r="H350" i="17"/>
  <c r="F350" i="17"/>
  <c r="D350" i="17"/>
  <c r="B350" i="17"/>
  <c r="A350" i="17"/>
  <c r="T349" i="17"/>
  <c r="R349" i="17"/>
  <c r="Q349" i="17"/>
  <c r="P349" i="17"/>
  <c r="O349" i="17"/>
  <c r="I349" i="17"/>
  <c r="H349" i="17"/>
  <c r="F349" i="17"/>
  <c r="D349" i="17"/>
  <c r="B349" i="17"/>
  <c r="A349" i="17"/>
  <c r="T348" i="17"/>
  <c r="R348" i="17"/>
  <c r="Q348" i="17"/>
  <c r="P348" i="17"/>
  <c r="O348" i="17"/>
  <c r="I348" i="17"/>
  <c r="H348" i="17"/>
  <c r="F348" i="17"/>
  <c r="D348" i="17"/>
  <c r="B348" i="17"/>
  <c r="A348" i="17"/>
  <c r="T347" i="17"/>
  <c r="R347" i="17"/>
  <c r="Q347" i="17"/>
  <c r="P347" i="17"/>
  <c r="O347" i="17"/>
  <c r="I347" i="17"/>
  <c r="H347" i="17"/>
  <c r="F347" i="17"/>
  <c r="D347" i="17"/>
  <c r="B347" i="17"/>
  <c r="A347" i="17"/>
  <c r="T346" i="17"/>
  <c r="R346" i="17"/>
  <c r="Q346" i="17"/>
  <c r="P346" i="17"/>
  <c r="O346" i="17"/>
  <c r="I346" i="17"/>
  <c r="H346" i="17"/>
  <c r="F346" i="17"/>
  <c r="D346" i="17"/>
  <c r="B346" i="17"/>
  <c r="A346" i="17"/>
  <c r="T345" i="17"/>
  <c r="R345" i="17"/>
  <c r="Q345" i="17"/>
  <c r="P345" i="17"/>
  <c r="O345" i="17"/>
  <c r="I345" i="17"/>
  <c r="H345" i="17"/>
  <c r="F345" i="17"/>
  <c r="D345" i="17"/>
  <c r="B345" i="17"/>
  <c r="A345" i="17"/>
  <c r="T344" i="17"/>
  <c r="R344" i="17"/>
  <c r="Q344" i="17"/>
  <c r="P344" i="17"/>
  <c r="O344" i="17"/>
  <c r="I344" i="17"/>
  <c r="H344" i="17"/>
  <c r="F344" i="17"/>
  <c r="D344" i="17"/>
  <c r="B344" i="17"/>
  <c r="A344" i="17"/>
  <c r="T343" i="17"/>
  <c r="R343" i="17"/>
  <c r="Q343" i="17"/>
  <c r="P343" i="17"/>
  <c r="O343" i="17"/>
  <c r="I343" i="17"/>
  <c r="H343" i="17"/>
  <c r="F343" i="17"/>
  <c r="D343" i="17"/>
  <c r="B343" i="17"/>
  <c r="A343" i="17"/>
  <c r="T342" i="17"/>
  <c r="R342" i="17"/>
  <c r="Q342" i="17"/>
  <c r="P342" i="17"/>
  <c r="O342" i="17"/>
  <c r="I342" i="17"/>
  <c r="H342" i="17"/>
  <c r="F342" i="17"/>
  <c r="D342" i="17"/>
  <c r="B342" i="17"/>
  <c r="A342" i="17"/>
  <c r="T341" i="17"/>
  <c r="R341" i="17"/>
  <c r="Q341" i="17"/>
  <c r="P341" i="17"/>
  <c r="O341" i="17"/>
  <c r="I341" i="17"/>
  <c r="H341" i="17"/>
  <c r="F341" i="17"/>
  <c r="D341" i="17"/>
  <c r="B341" i="17"/>
  <c r="A341" i="17"/>
  <c r="T340" i="17"/>
  <c r="R340" i="17"/>
  <c r="Q340" i="17"/>
  <c r="P340" i="17"/>
  <c r="O340" i="17"/>
  <c r="I340" i="17"/>
  <c r="H340" i="17"/>
  <c r="F340" i="17"/>
  <c r="D340" i="17"/>
  <c r="B340" i="17"/>
  <c r="A340" i="17"/>
  <c r="T339" i="17"/>
  <c r="R339" i="17"/>
  <c r="Q339" i="17"/>
  <c r="P339" i="17"/>
  <c r="O339" i="17"/>
  <c r="I339" i="17"/>
  <c r="H339" i="17"/>
  <c r="F339" i="17"/>
  <c r="D339" i="17"/>
  <c r="B339" i="17"/>
  <c r="A339" i="17"/>
  <c r="T338" i="17"/>
  <c r="R338" i="17"/>
  <c r="Q338" i="17"/>
  <c r="P338" i="17"/>
  <c r="O338" i="17"/>
  <c r="I338" i="17"/>
  <c r="H338" i="17"/>
  <c r="F338" i="17"/>
  <c r="D338" i="17"/>
  <c r="B338" i="17"/>
  <c r="A338" i="17"/>
  <c r="T337" i="17"/>
  <c r="R337" i="17"/>
  <c r="Q337" i="17"/>
  <c r="P337" i="17"/>
  <c r="O337" i="17"/>
  <c r="I337" i="17"/>
  <c r="H337" i="17"/>
  <c r="F337" i="17"/>
  <c r="D337" i="17"/>
  <c r="B337" i="17"/>
  <c r="A337" i="17"/>
  <c r="T336" i="17"/>
  <c r="R336" i="17"/>
  <c r="Q336" i="17"/>
  <c r="P336" i="17"/>
  <c r="O336" i="17"/>
  <c r="I336" i="17"/>
  <c r="H336" i="17"/>
  <c r="F336" i="17"/>
  <c r="D336" i="17"/>
  <c r="B336" i="17"/>
  <c r="A336" i="17"/>
  <c r="T335" i="17"/>
  <c r="R335" i="17"/>
  <c r="Q335" i="17"/>
  <c r="P335" i="17"/>
  <c r="O335" i="17"/>
  <c r="I335" i="17"/>
  <c r="H335" i="17"/>
  <c r="F335" i="17"/>
  <c r="D335" i="17"/>
  <c r="B335" i="17"/>
  <c r="A335" i="17"/>
  <c r="T334" i="17"/>
  <c r="R334" i="17"/>
  <c r="Q334" i="17"/>
  <c r="P334" i="17"/>
  <c r="O334" i="17"/>
  <c r="I334" i="17"/>
  <c r="H334" i="17"/>
  <c r="F334" i="17"/>
  <c r="D334" i="17"/>
  <c r="B334" i="17"/>
  <c r="A334" i="17"/>
  <c r="T333" i="17"/>
  <c r="R333" i="17"/>
  <c r="Q333" i="17"/>
  <c r="P333" i="17"/>
  <c r="O333" i="17"/>
  <c r="I333" i="17"/>
  <c r="H333" i="17"/>
  <c r="F333" i="17"/>
  <c r="D333" i="17"/>
  <c r="B333" i="17"/>
  <c r="A333" i="17"/>
  <c r="T332" i="17"/>
  <c r="R332" i="17"/>
  <c r="Q332" i="17"/>
  <c r="P332" i="17"/>
  <c r="O332" i="17"/>
  <c r="I332" i="17"/>
  <c r="H332" i="17"/>
  <c r="F332" i="17"/>
  <c r="D332" i="17"/>
  <c r="B332" i="17"/>
  <c r="A332" i="17"/>
  <c r="T331" i="17"/>
  <c r="R331" i="17"/>
  <c r="Q331" i="17"/>
  <c r="P331" i="17"/>
  <c r="O331" i="17"/>
  <c r="I331" i="17"/>
  <c r="H331" i="17"/>
  <c r="F331" i="17"/>
  <c r="D331" i="17"/>
  <c r="B331" i="17"/>
  <c r="A331" i="17"/>
  <c r="T330" i="17"/>
  <c r="R330" i="17"/>
  <c r="Q330" i="17"/>
  <c r="P330" i="17"/>
  <c r="O330" i="17"/>
  <c r="I330" i="17"/>
  <c r="H330" i="17"/>
  <c r="F330" i="17"/>
  <c r="D330" i="17"/>
  <c r="B330" i="17"/>
  <c r="A330" i="17"/>
  <c r="T329" i="17"/>
  <c r="R329" i="17"/>
  <c r="Q329" i="17"/>
  <c r="P329" i="17"/>
  <c r="O329" i="17"/>
  <c r="I329" i="17"/>
  <c r="H329" i="17"/>
  <c r="F329" i="17"/>
  <c r="D329" i="17"/>
  <c r="B329" i="17"/>
  <c r="A329" i="17"/>
  <c r="T328" i="17"/>
  <c r="R328" i="17"/>
  <c r="Q328" i="17"/>
  <c r="P328" i="17"/>
  <c r="O328" i="17"/>
  <c r="I328" i="17"/>
  <c r="H328" i="17"/>
  <c r="F328" i="17"/>
  <c r="D328" i="17"/>
  <c r="B328" i="17"/>
  <c r="A328" i="17"/>
  <c r="T327" i="17"/>
  <c r="R327" i="17"/>
  <c r="Q327" i="17"/>
  <c r="P327" i="17"/>
  <c r="O327" i="17"/>
  <c r="I327" i="17"/>
  <c r="H327" i="17"/>
  <c r="F327" i="17"/>
  <c r="D327" i="17"/>
  <c r="B327" i="17"/>
  <c r="A327" i="17"/>
  <c r="T326" i="17"/>
  <c r="R326" i="17"/>
  <c r="Q326" i="17"/>
  <c r="P326" i="17"/>
  <c r="O326" i="17"/>
  <c r="I326" i="17"/>
  <c r="H326" i="17"/>
  <c r="F326" i="17"/>
  <c r="D326" i="17"/>
  <c r="B326" i="17"/>
  <c r="A326" i="17"/>
  <c r="T325" i="17"/>
  <c r="R325" i="17"/>
  <c r="Q325" i="17"/>
  <c r="P325" i="17"/>
  <c r="O325" i="17"/>
  <c r="I325" i="17"/>
  <c r="H325" i="17"/>
  <c r="F325" i="17"/>
  <c r="D325" i="17"/>
  <c r="B325" i="17"/>
  <c r="A325" i="17"/>
  <c r="T324" i="17"/>
  <c r="R324" i="17"/>
  <c r="Q324" i="17"/>
  <c r="P324" i="17"/>
  <c r="O324" i="17"/>
  <c r="I324" i="17"/>
  <c r="H324" i="17"/>
  <c r="F324" i="17"/>
  <c r="D324" i="17"/>
  <c r="B324" i="17"/>
  <c r="A324" i="17"/>
  <c r="T323" i="17"/>
  <c r="R323" i="17"/>
  <c r="Q323" i="17"/>
  <c r="P323" i="17"/>
  <c r="O323" i="17"/>
  <c r="I323" i="17"/>
  <c r="H323" i="17"/>
  <c r="F323" i="17"/>
  <c r="D323" i="17"/>
  <c r="B323" i="17"/>
  <c r="A323" i="17"/>
  <c r="T322" i="17"/>
  <c r="R322" i="17"/>
  <c r="Q322" i="17"/>
  <c r="P322" i="17"/>
  <c r="O322" i="17"/>
  <c r="I322" i="17"/>
  <c r="H322" i="17"/>
  <c r="F322" i="17"/>
  <c r="D322" i="17"/>
  <c r="B322" i="17"/>
  <c r="A322" i="17"/>
  <c r="T321" i="17"/>
  <c r="R321" i="17"/>
  <c r="Q321" i="17"/>
  <c r="P321" i="17"/>
  <c r="O321" i="17"/>
  <c r="I321" i="17"/>
  <c r="H321" i="17"/>
  <c r="F321" i="17"/>
  <c r="D321" i="17"/>
  <c r="B321" i="17"/>
  <c r="A321" i="17"/>
  <c r="T320" i="17"/>
  <c r="R320" i="17"/>
  <c r="Q320" i="17"/>
  <c r="P320" i="17"/>
  <c r="O320" i="17"/>
  <c r="I320" i="17"/>
  <c r="H320" i="17"/>
  <c r="F320" i="17"/>
  <c r="D320" i="17"/>
  <c r="B320" i="17"/>
  <c r="A320" i="17"/>
  <c r="T319" i="17"/>
  <c r="R319" i="17"/>
  <c r="Q319" i="17"/>
  <c r="P319" i="17"/>
  <c r="O319" i="17"/>
  <c r="I319" i="17"/>
  <c r="H319" i="17"/>
  <c r="F319" i="17"/>
  <c r="D319" i="17"/>
  <c r="B319" i="17"/>
  <c r="A319" i="17"/>
  <c r="T318" i="17"/>
  <c r="R318" i="17"/>
  <c r="Q318" i="17"/>
  <c r="P318" i="17"/>
  <c r="O318" i="17"/>
  <c r="I318" i="17"/>
  <c r="H318" i="17"/>
  <c r="F318" i="17"/>
  <c r="D318" i="17"/>
  <c r="B318" i="17"/>
  <c r="A318" i="17"/>
  <c r="T317" i="17"/>
  <c r="R317" i="17"/>
  <c r="Q317" i="17"/>
  <c r="P317" i="17"/>
  <c r="O317" i="17"/>
  <c r="I317" i="17"/>
  <c r="H317" i="17"/>
  <c r="F317" i="17"/>
  <c r="D317" i="17"/>
  <c r="B317" i="17"/>
  <c r="A317" i="17"/>
  <c r="T316" i="17"/>
  <c r="R316" i="17"/>
  <c r="Q316" i="17"/>
  <c r="P316" i="17"/>
  <c r="O316" i="17"/>
  <c r="I316" i="17"/>
  <c r="H316" i="17"/>
  <c r="F316" i="17"/>
  <c r="D316" i="17"/>
  <c r="B316" i="17"/>
  <c r="A316" i="17"/>
  <c r="T315" i="17"/>
  <c r="R315" i="17"/>
  <c r="Q315" i="17"/>
  <c r="P315" i="17"/>
  <c r="O315" i="17"/>
  <c r="I315" i="17"/>
  <c r="H315" i="17"/>
  <c r="F315" i="17"/>
  <c r="D315" i="17"/>
  <c r="B315" i="17"/>
  <c r="A315" i="17"/>
  <c r="T314" i="17"/>
  <c r="R314" i="17"/>
  <c r="Q314" i="17"/>
  <c r="P314" i="17"/>
  <c r="O314" i="17"/>
  <c r="I314" i="17"/>
  <c r="H314" i="17"/>
  <c r="F314" i="17"/>
  <c r="D314" i="17"/>
  <c r="B314" i="17"/>
  <c r="A314" i="17"/>
  <c r="T313" i="17"/>
  <c r="R313" i="17"/>
  <c r="Q313" i="17"/>
  <c r="P313" i="17"/>
  <c r="O313" i="17"/>
  <c r="I313" i="17"/>
  <c r="H313" i="17"/>
  <c r="F313" i="17"/>
  <c r="D313" i="17"/>
  <c r="B313" i="17"/>
  <c r="A313" i="17"/>
  <c r="T312" i="17"/>
  <c r="R312" i="17"/>
  <c r="Q312" i="17"/>
  <c r="P312" i="17"/>
  <c r="O312" i="17"/>
  <c r="I312" i="17"/>
  <c r="H312" i="17"/>
  <c r="F312" i="17"/>
  <c r="D312" i="17"/>
  <c r="B312" i="17"/>
  <c r="A312" i="17"/>
  <c r="T311" i="17"/>
  <c r="R311" i="17"/>
  <c r="Q311" i="17"/>
  <c r="P311" i="17"/>
  <c r="O311" i="17"/>
  <c r="I311" i="17"/>
  <c r="H311" i="17"/>
  <c r="F311" i="17"/>
  <c r="D311" i="17"/>
  <c r="B311" i="17"/>
  <c r="A311" i="17"/>
  <c r="T310" i="17"/>
  <c r="R310" i="17"/>
  <c r="Q310" i="17"/>
  <c r="P310" i="17"/>
  <c r="O310" i="17"/>
  <c r="I310" i="17"/>
  <c r="H310" i="17"/>
  <c r="F310" i="17"/>
  <c r="D310" i="17"/>
  <c r="B310" i="17"/>
  <c r="A310" i="17"/>
  <c r="T309" i="17"/>
  <c r="R309" i="17"/>
  <c r="Q309" i="17"/>
  <c r="P309" i="17"/>
  <c r="O309" i="17"/>
  <c r="I309" i="17"/>
  <c r="H309" i="17"/>
  <c r="F309" i="17"/>
  <c r="D309" i="17"/>
  <c r="B309" i="17"/>
  <c r="A309" i="17"/>
  <c r="T308" i="17"/>
  <c r="R308" i="17"/>
  <c r="Q308" i="17"/>
  <c r="P308" i="17"/>
  <c r="O308" i="17"/>
  <c r="I308" i="17"/>
  <c r="H308" i="17"/>
  <c r="F308" i="17"/>
  <c r="D308" i="17"/>
  <c r="B308" i="17"/>
  <c r="A308" i="17"/>
  <c r="T307" i="17"/>
  <c r="R307" i="17"/>
  <c r="Q307" i="17"/>
  <c r="P307" i="17"/>
  <c r="O307" i="17"/>
  <c r="I307" i="17"/>
  <c r="H307" i="17"/>
  <c r="F307" i="17"/>
  <c r="D307" i="17"/>
  <c r="B307" i="17"/>
  <c r="A307" i="17"/>
  <c r="T306" i="17"/>
  <c r="R306" i="17"/>
  <c r="Q306" i="17"/>
  <c r="P306" i="17"/>
  <c r="O306" i="17"/>
  <c r="I306" i="17"/>
  <c r="H306" i="17"/>
  <c r="F306" i="17"/>
  <c r="D306" i="17"/>
  <c r="B306" i="17"/>
  <c r="A306" i="17"/>
  <c r="T305" i="17"/>
  <c r="R305" i="17"/>
  <c r="Q305" i="17"/>
  <c r="P305" i="17"/>
  <c r="O305" i="17"/>
  <c r="I305" i="17"/>
  <c r="H305" i="17"/>
  <c r="F305" i="17"/>
  <c r="D305" i="17"/>
  <c r="B305" i="17"/>
  <c r="A305" i="17"/>
  <c r="T304" i="17"/>
  <c r="R304" i="17"/>
  <c r="Q304" i="17"/>
  <c r="P304" i="17"/>
  <c r="O304" i="17"/>
  <c r="I304" i="17"/>
  <c r="H304" i="17"/>
  <c r="F304" i="17"/>
  <c r="D304" i="17"/>
  <c r="B304" i="17"/>
  <c r="A304" i="17"/>
  <c r="T303" i="17"/>
  <c r="R303" i="17"/>
  <c r="Q303" i="17"/>
  <c r="P303" i="17"/>
  <c r="O303" i="17"/>
  <c r="I303" i="17"/>
  <c r="H303" i="17"/>
  <c r="F303" i="17"/>
  <c r="D303" i="17"/>
  <c r="B303" i="17"/>
  <c r="A303" i="17"/>
  <c r="T302" i="17"/>
  <c r="R302" i="17"/>
  <c r="Q302" i="17"/>
  <c r="P302" i="17"/>
  <c r="O302" i="17"/>
  <c r="I302" i="17"/>
  <c r="H302" i="17"/>
  <c r="F302" i="17"/>
  <c r="D302" i="17"/>
  <c r="B302" i="17"/>
  <c r="A302" i="17"/>
  <c r="T301" i="17"/>
  <c r="R301" i="17"/>
  <c r="Q301" i="17"/>
  <c r="P301" i="17"/>
  <c r="O301" i="17"/>
  <c r="I301" i="17"/>
  <c r="H301" i="17"/>
  <c r="F301" i="17"/>
  <c r="D301" i="17"/>
  <c r="B301" i="17"/>
  <c r="A301" i="17"/>
  <c r="T300" i="17"/>
  <c r="R300" i="17"/>
  <c r="Q300" i="17"/>
  <c r="P300" i="17"/>
  <c r="O300" i="17"/>
  <c r="I300" i="17"/>
  <c r="H300" i="17"/>
  <c r="F300" i="17"/>
  <c r="D300" i="17"/>
  <c r="B300" i="17"/>
  <c r="A300" i="17"/>
  <c r="T299" i="17"/>
  <c r="R299" i="17"/>
  <c r="Q299" i="17"/>
  <c r="P299" i="17"/>
  <c r="O299" i="17"/>
  <c r="I299" i="17"/>
  <c r="H299" i="17"/>
  <c r="F299" i="17"/>
  <c r="D299" i="17"/>
  <c r="B299" i="17"/>
  <c r="A299" i="17"/>
  <c r="T298" i="17"/>
  <c r="R298" i="17"/>
  <c r="Q298" i="17"/>
  <c r="P298" i="17"/>
  <c r="O298" i="17"/>
  <c r="I298" i="17"/>
  <c r="H298" i="17"/>
  <c r="F298" i="17"/>
  <c r="D298" i="17"/>
  <c r="B298" i="17"/>
  <c r="A298" i="17"/>
  <c r="T297" i="17"/>
  <c r="R297" i="17"/>
  <c r="Q297" i="17"/>
  <c r="P297" i="17"/>
  <c r="O297" i="17"/>
  <c r="I297" i="17"/>
  <c r="H297" i="17"/>
  <c r="F297" i="17"/>
  <c r="D297" i="17"/>
  <c r="B297" i="17"/>
  <c r="A297" i="17"/>
  <c r="T296" i="17"/>
  <c r="R296" i="17"/>
  <c r="Q296" i="17"/>
  <c r="P296" i="17"/>
  <c r="O296" i="17"/>
  <c r="I296" i="17"/>
  <c r="H296" i="17"/>
  <c r="F296" i="17"/>
  <c r="D296" i="17"/>
  <c r="B296" i="17"/>
  <c r="A296" i="17"/>
  <c r="T295" i="17"/>
  <c r="R295" i="17"/>
  <c r="Q295" i="17"/>
  <c r="P295" i="17"/>
  <c r="O295" i="17"/>
  <c r="I295" i="17"/>
  <c r="H295" i="17"/>
  <c r="F295" i="17"/>
  <c r="D295" i="17"/>
  <c r="B295" i="17"/>
  <c r="A295" i="17"/>
  <c r="T294" i="17"/>
  <c r="R294" i="17"/>
  <c r="Q294" i="17"/>
  <c r="P294" i="17"/>
  <c r="O294" i="17"/>
  <c r="I294" i="17"/>
  <c r="H294" i="17"/>
  <c r="F294" i="17"/>
  <c r="D294" i="17"/>
  <c r="B294" i="17"/>
  <c r="A294" i="17"/>
  <c r="T293" i="17"/>
  <c r="R293" i="17"/>
  <c r="Q293" i="17"/>
  <c r="P293" i="17"/>
  <c r="O293" i="17"/>
  <c r="I293" i="17"/>
  <c r="H293" i="17"/>
  <c r="F293" i="17"/>
  <c r="D293" i="17"/>
  <c r="B293" i="17"/>
  <c r="A293" i="17"/>
  <c r="T292" i="17"/>
  <c r="R292" i="17"/>
  <c r="Q292" i="17"/>
  <c r="P292" i="17"/>
  <c r="O292" i="17"/>
  <c r="I292" i="17"/>
  <c r="H292" i="17"/>
  <c r="F292" i="17"/>
  <c r="D292" i="17"/>
  <c r="B292" i="17"/>
  <c r="A292" i="17"/>
  <c r="T291" i="17"/>
  <c r="R291" i="17"/>
  <c r="Q291" i="17"/>
  <c r="P291" i="17"/>
  <c r="O291" i="17"/>
  <c r="I291" i="17"/>
  <c r="H291" i="17"/>
  <c r="F291" i="17"/>
  <c r="D291" i="17"/>
  <c r="B291" i="17"/>
  <c r="A291" i="17"/>
  <c r="T290" i="17"/>
  <c r="R290" i="17"/>
  <c r="Q290" i="17"/>
  <c r="P290" i="17"/>
  <c r="O290" i="17"/>
  <c r="I290" i="17"/>
  <c r="H290" i="17"/>
  <c r="F290" i="17"/>
  <c r="D290" i="17"/>
  <c r="B290" i="17"/>
  <c r="A290" i="17"/>
  <c r="T289" i="17"/>
  <c r="R289" i="17"/>
  <c r="Q289" i="17"/>
  <c r="P289" i="17"/>
  <c r="O289" i="17"/>
  <c r="I289" i="17"/>
  <c r="H289" i="17"/>
  <c r="F289" i="17"/>
  <c r="D289" i="17"/>
  <c r="B289" i="17"/>
  <c r="A289" i="17"/>
  <c r="T288" i="17"/>
  <c r="R288" i="17"/>
  <c r="Q288" i="17"/>
  <c r="P288" i="17"/>
  <c r="O288" i="17"/>
  <c r="I288" i="17"/>
  <c r="H288" i="17"/>
  <c r="F288" i="17"/>
  <c r="D288" i="17"/>
  <c r="B288" i="17"/>
  <c r="A288" i="17"/>
  <c r="T287" i="17"/>
  <c r="R287" i="17"/>
  <c r="Q287" i="17"/>
  <c r="P287" i="17"/>
  <c r="O287" i="17"/>
  <c r="I287" i="17"/>
  <c r="H287" i="17"/>
  <c r="F287" i="17"/>
  <c r="D287" i="17"/>
  <c r="B287" i="17"/>
  <c r="A287" i="17"/>
  <c r="T286" i="17"/>
  <c r="R286" i="17"/>
  <c r="Q286" i="17"/>
  <c r="P286" i="17"/>
  <c r="O286" i="17"/>
  <c r="I286" i="17"/>
  <c r="H286" i="17"/>
  <c r="F286" i="17"/>
  <c r="D286" i="17"/>
  <c r="B286" i="17"/>
  <c r="A286" i="17"/>
  <c r="T285" i="17"/>
  <c r="R285" i="17"/>
  <c r="Q285" i="17"/>
  <c r="P285" i="17"/>
  <c r="O285" i="17"/>
  <c r="I285" i="17"/>
  <c r="H285" i="17"/>
  <c r="F285" i="17"/>
  <c r="D285" i="17"/>
  <c r="B285" i="17"/>
  <c r="A285" i="17"/>
  <c r="T284" i="17"/>
  <c r="R284" i="17"/>
  <c r="Q284" i="17"/>
  <c r="P284" i="17"/>
  <c r="O284" i="17"/>
  <c r="I284" i="17"/>
  <c r="H284" i="17"/>
  <c r="F284" i="17"/>
  <c r="D284" i="17"/>
  <c r="B284" i="17"/>
  <c r="A284" i="17"/>
  <c r="T283" i="17"/>
  <c r="R283" i="17"/>
  <c r="Q283" i="17"/>
  <c r="P283" i="17"/>
  <c r="O283" i="17"/>
  <c r="I283" i="17"/>
  <c r="H283" i="17"/>
  <c r="F283" i="17"/>
  <c r="D283" i="17"/>
  <c r="B283" i="17"/>
  <c r="A283" i="17"/>
  <c r="T282" i="17"/>
  <c r="R282" i="17"/>
  <c r="Q282" i="17"/>
  <c r="P282" i="17"/>
  <c r="O282" i="17"/>
  <c r="I282" i="17"/>
  <c r="H282" i="17"/>
  <c r="F282" i="17"/>
  <c r="D282" i="17"/>
  <c r="B282" i="17"/>
  <c r="A282" i="17"/>
  <c r="T281" i="17"/>
  <c r="R281" i="17"/>
  <c r="Q281" i="17"/>
  <c r="P281" i="17"/>
  <c r="O281" i="17"/>
  <c r="I281" i="17"/>
  <c r="H281" i="17"/>
  <c r="F281" i="17"/>
  <c r="D281" i="17"/>
  <c r="B281" i="17"/>
  <c r="A281" i="17"/>
  <c r="T280" i="17"/>
  <c r="R280" i="17"/>
  <c r="Q280" i="17"/>
  <c r="P280" i="17"/>
  <c r="O280" i="17"/>
  <c r="I280" i="17"/>
  <c r="H280" i="17"/>
  <c r="F280" i="17"/>
  <c r="D280" i="17"/>
  <c r="B280" i="17"/>
  <c r="A280" i="17"/>
  <c r="T279" i="17"/>
  <c r="R279" i="17"/>
  <c r="Q279" i="17"/>
  <c r="P279" i="17"/>
  <c r="O279" i="17"/>
  <c r="I279" i="17"/>
  <c r="H279" i="17"/>
  <c r="F279" i="17"/>
  <c r="D279" i="17"/>
  <c r="B279" i="17"/>
  <c r="A279" i="17"/>
  <c r="T278" i="17"/>
  <c r="R278" i="17"/>
  <c r="Q278" i="17"/>
  <c r="P278" i="17"/>
  <c r="O278" i="17"/>
  <c r="I278" i="17"/>
  <c r="H278" i="17"/>
  <c r="F278" i="17"/>
  <c r="D278" i="17"/>
  <c r="B278" i="17"/>
  <c r="A278" i="17"/>
  <c r="T277" i="17"/>
  <c r="R277" i="17"/>
  <c r="Q277" i="17"/>
  <c r="P277" i="17"/>
  <c r="O277" i="17"/>
  <c r="I277" i="17"/>
  <c r="H277" i="17"/>
  <c r="F277" i="17"/>
  <c r="D277" i="17"/>
  <c r="B277" i="17"/>
  <c r="A277" i="17"/>
  <c r="T276" i="17"/>
  <c r="R276" i="17"/>
  <c r="Q276" i="17"/>
  <c r="P276" i="17"/>
  <c r="O276" i="17"/>
  <c r="I276" i="17"/>
  <c r="H276" i="17"/>
  <c r="F276" i="17"/>
  <c r="D276" i="17"/>
  <c r="B276" i="17"/>
  <c r="A276" i="17"/>
  <c r="T275" i="17"/>
  <c r="R275" i="17"/>
  <c r="Q275" i="17"/>
  <c r="P275" i="17"/>
  <c r="O275" i="17"/>
  <c r="I275" i="17"/>
  <c r="H275" i="17"/>
  <c r="F275" i="17"/>
  <c r="D275" i="17"/>
  <c r="B275" i="17"/>
  <c r="A275" i="17"/>
  <c r="T274" i="17"/>
  <c r="R274" i="17"/>
  <c r="Q274" i="17"/>
  <c r="P274" i="17"/>
  <c r="O274" i="17"/>
  <c r="I274" i="17"/>
  <c r="H274" i="17"/>
  <c r="F274" i="17"/>
  <c r="D274" i="17"/>
  <c r="B274" i="17"/>
  <c r="A274" i="17"/>
  <c r="T273" i="17"/>
  <c r="R273" i="17"/>
  <c r="Q273" i="17"/>
  <c r="P273" i="17"/>
  <c r="O273" i="17"/>
  <c r="I273" i="17"/>
  <c r="H273" i="17"/>
  <c r="F273" i="17"/>
  <c r="D273" i="17"/>
  <c r="B273" i="17"/>
  <c r="A273" i="17"/>
  <c r="T272" i="17"/>
  <c r="R272" i="17"/>
  <c r="Q272" i="17"/>
  <c r="P272" i="17"/>
  <c r="O272" i="17"/>
  <c r="I272" i="17"/>
  <c r="H272" i="17"/>
  <c r="F272" i="17"/>
  <c r="D272" i="17"/>
  <c r="B272" i="17"/>
  <c r="A272" i="17"/>
  <c r="T271" i="17"/>
  <c r="R271" i="17"/>
  <c r="Q271" i="17"/>
  <c r="P271" i="17"/>
  <c r="O271" i="17"/>
  <c r="I271" i="17"/>
  <c r="H271" i="17"/>
  <c r="F271" i="17"/>
  <c r="D271" i="17"/>
  <c r="B271" i="17"/>
  <c r="A271" i="17"/>
  <c r="T270" i="17"/>
  <c r="R270" i="17"/>
  <c r="Q270" i="17"/>
  <c r="P270" i="17"/>
  <c r="O270" i="17"/>
  <c r="I270" i="17"/>
  <c r="H270" i="17"/>
  <c r="F270" i="17"/>
  <c r="D270" i="17"/>
  <c r="B270" i="17"/>
  <c r="A270" i="17"/>
  <c r="T269" i="17"/>
  <c r="R269" i="17"/>
  <c r="Q269" i="17"/>
  <c r="P269" i="17"/>
  <c r="O269" i="17"/>
  <c r="I269" i="17"/>
  <c r="H269" i="17"/>
  <c r="F269" i="17"/>
  <c r="D269" i="17"/>
  <c r="B269" i="17"/>
  <c r="A269" i="17"/>
  <c r="T268" i="17"/>
  <c r="R268" i="17"/>
  <c r="Q268" i="17"/>
  <c r="P268" i="17"/>
  <c r="O268" i="17"/>
  <c r="I268" i="17"/>
  <c r="H268" i="17"/>
  <c r="F268" i="17"/>
  <c r="D268" i="17"/>
  <c r="B268" i="17"/>
  <c r="A268" i="17"/>
  <c r="T267" i="17"/>
  <c r="R267" i="17"/>
  <c r="Q267" i="17"/>
  <c r="P267" i="17"/>
  <c r="O267" i="17"/>
  <c r="I267" i="17"/>
  <c r="H267" i="17"/>
  <c r="F267" i="17"/>
  <c r="D267" i="17"/>
  <c r="B267" i="17"/>
  <c r="A267" i="17"/>
  <c r="T266" i="17"/>
  <c r="R266" i="17"/>
  <c r="Q266" i="17"/>
  <c r="P266" i="17"/>
  <c r="O266" i="17"/>
  <c r="I266" i="17"/>
  <c r="H266" i="17"/>
  <c r="F266" i="17"/>
  <c r="D266" i="17"/>
  <c r="B266" i="17"/>
  <c r="A266" i="17"/>
  <c r="T265" i="17"/>
  <c r="R265" i="17"/>
  <c r="Q265" i="17"/>
  <c r="P265" i="17"/>
  <c r="O265" i="17"/>
  <c r="I265" i="17"/>
  <c r="H265" i="17"/>
  <c r="F265" i="17"/>
  <c r="D265" i="17"/>
  <c r="B265" i="17"/>
  <c r="A265" i="17"/>
  <c r="T264" i="17"/>
  <c r="R264" i="17"/>
  <c r="Q264" i="17"/>
  <c r="P264" i="17"/>
  <c r="O264" i="17"/>
  <c r="I264" i="17"/>
  <c r="H264" i="17"/>
  <c r="F264" i="17"/>
  <c r="D264" i="17"/>
  <c r="B264" i="17"/>
  <c r="A264" i="17"/>
  <c r="T263" i="17"/>
  <c r="R263" i="17"/>
  <c r="Q263" i="17"/>
  <c r="P263" i="17"/>
  <c r="O263" i="17"/>
  <c r="I263" i="17"/>
  <c r="H263" i="17"/>
  <c r="F263" i="17"/>
  <c r="D263" i="17"/>
  <c r="B263" i="17"/>
  <c r="A263" i="17"/>
  <c r="T262" i="17"/>
  <c r="R262" i="17"/>
  <c r="Q262" i="17"/>
  <c r="P262" i="17"/>
  <c r="O262" i="17"/>
  <c r="I262" i="17"/>
  <c r="H262" i="17"/>
  <c r="F262" i="17"/>
  <c r="D262" i="17"/>
  <c r="B262" i="17"/>
  <c r="A262" i="17"/>
  <c r="T261" i="17"/>
  <c r="R261" i="17"/>
  <c r="Q261" i="17"/>
  <c r="P261" i="17"/>
  <c r="O261" i="17"/>
  <c r="I261" i="17"/>
  <c r="H261" i="17"/>
  <c r="F261" i="17"/>
  <c r="D261" i="17"/>
  <c r="B261" i="17"/>
  <c r="A261" i="17"/>
  <c r="T260" i="17"/>
  <c r="R260" i="17"/>
  <c r="Q260" i="17"/>
  <c r="P260" i="17"/>
  <c r="O260" i="17"/>
  <c r="I260" i="17"/>
  <c r="H260" i="17"/>
  <c r="F260" i="17"/>
  <c r="D260" i="17"/>
  <c r="B260" i="17"/>
  <c r="A260" i="17"/>
  <c r="T259" i="17"/>
  <c r="R259" i="17"/>
  <c r="Q259" i="17"/>
  <c r="P259" i="17"/>
  <c r="O259" i="17"/>
  <c r="I259" i="17"/>
  <c r="H259" i="17"/>
  <c r="F259" i="17"/>
  <c r="D259" i="17"/>
  <c r="B259" i="17"/>
  <c r="A259" i="17"/>
  <c r="T258" i="17"/>
  <c r="R258" i="17"/>
  <c r="Q258" i="17"/>
  <c r="P258" i="17"/>
  <c r="O258" i="17"/>
  <c r="I258" i="17"/>
  <c r="H258" i="17"/>
  <c r="F258" i="17"/>
  <c r="D258" i="17"/>
  <c r="B258" i="17"/>
  <c r="A258" i="17"/>
  <c r="T257" i="17"/>
  <c r="R257" i="17"/>
  <c r="Q257" i="17"/>
  <c r="P257" i="17"/>
  <c r="O257" i="17"/>
  <c r="I257" i="17"/>
  <c r="H257" i="17"/>
  <c r="F257" i="17"/>
  <c r="D257" i="17"/>
  <c r="B257" i="17"/>
  <c r="A257" i="17"/>
  <c r="T256" i="17"/>
  <c r="R256" i="17"/>
  <c r="Q256" i="17"/>
  <c r="P256" i="17"/>
  <c r="O256" i="17"/>
  <c r="I256" i="17"/>
  <c r="H256" i="17"/>
  <c r="F256" i="17"/>
  <c r="D256" i="17"/>
  <c r="B256" i="17"/>
  <c r="A256" i="17"/>
  <c r="T255" i="17"/>
  <c r="R255" i="17"/>
  <c r="Q255" i="17"/>
  <c r="P255" i="17"/>
  <c r="O255" i="17"/>
  <c r="I255" i="17"/>
  <c r="H255" i="17"/>
  <c r="F255" i="17"/>
  <c r="D255" i="17"/>
  <c r="B255" i="17"/>
  <c r="A255" i="17"/>
  <c r="T254" i="17"/>
  <c r="R254" i="17"/>
  <c r="Q254" i="17"/>
  <c r="P254" i="17"/>
  <c r="O254" i="17"/>
  <c r="I254" i="17"/>
  <c r="H254" i="17"/>
  <c r="F254" i="17"/>
  <c r="D254" i="17"/>
  <c r="B254" i="17"/>
  <c r="A254" i="17"/>
  <c r="T253" i="17"/>
  <c r="R253" i="17"/>
  <c r="Q253" i="17"/>
  <c r="P253" i="17"/>
  <c r="O253" i="17"/>
  <c r="I253" i="17"/>
  <c r="H253" i="17"/>
  <c r="F253" i="17"/>
  <c r="D253" i="17"/>
  <c r="B253" i="17"/>
  <c r="A253" i="17"/>
  <c r="T252" i="17"/>
  <c r="R252" i="17"/>
  <c r="Q252" i="17"/>
  <c r="P252" i="17"/>
  <c r="O252" i="17"/>
  <c r="I252" i="17"/>
  <c r="H252" i="17"/>
  <c r="F252" i="17"/>
  <c r="D252" i="17"/>
  <c r="B252" i="17"/>
  <c r="A252" i="17"/>
  <c r="T251" i="17"/>
  <c r="R251" i="17"/>
  <c r="Q251" i="17"/>
  <c r="P251" i="17"/>
  <c r="O251" i="17"/>
  <c r="I251" i="17"/>
  <c r="H251" i="17"/>
  <c r="F251" i="17"/>
  <c r="D251" i="17"/>
  <c r="B251" i="17"/>
  <c r="A251" i="17"/>
  <c r="T250" i="17"/>
  <c r="R250" i="17"/>
  <c r="Q250" i="17"/>
  <c r="P250" i="17"/>
  <c r="O250" i="17"/>
  <c r="I250" i="17"/>
  <c r="H250" i="17"/>
  <c r="F250" i="17"/>
  <c r="D250" i="17"/>
  <c r="B250" i="17"/>
  <c r="A250" i="17"/>
  <c r="T249" i="17"/>
  <c r="R249" i="17"/>
  <c r="Q249" i="17"/>
  <c r="P249" i="17"/>
  <c r="O249" i="17"/>
  <c r="I249" i="17"/>
  <c r="H249" i="17"/>
  <c r="F249" i="17"/>
  <c r="D249" i="17"/>
  <c r="B249" i="17"/>
  <c r="A249" i="17"/>
  <c r="T248" i="17"/>
  <c r="R248" i="17"/>
  <c r="Q248" i="17"/>
  <c r="P248" i="17"/>
  <c r="O248" i="17"/>
  <c r="I248" i="17"/>
  <c r="H248" i="17"/>
  <c r="F248" i="17"/>
  <c r="D248" i="17"/>
  <c r="B248" i="17"/>
  <c r="A248" i="17"/>
  <c r="T247" i="17"/>
  <c r="R247" i="17"/>
  <c r="Q247" i="17"/>
  <c r="P247" i="17"/>
  <c r="O247" i="17"/>
  <c r="I247" i="17"/>
  <c r="H247" i="17"/>
  <c r="F247" i="17"/>
  <c r="D247" i="17"/>
  <c r="B247" i="17"/>
  <c r="A247" i="17"/>
  <c r="T246" i="17"/>
  <c r="R246" i="17"/>
  <c r="Q246" i="17"/>
  <c r="P246" i="17"/>
  <c r="O246" i="17"/>
  <c r="I246" i="17"/>
  <c r="H246" i="17"/>
  <c r="F246" i="17"/>
  <c r="D246" i="17"/>
  <c r="B246" i="17"/>
  <c r="A246" i="17"/>
  <c r="T245" i="17"/>
  <c r="R245" i="17"/>
  <c r="Q245" i="17"/>
  <c r="P245" i="17"/>
  <c r="O245" i="17"/>
  <c r="I245" i="17"/>
  <c r="H245" i="17"/>
  <c r="F245" i="17"/>
  <c r="D245" i="17"/>
  <c r="B245" i="17"/>
  <c r="A245" i="17"/>
  <c r="T244" i="17"/>
  <c r="R244" i="17"/>
  <c r="Q244" i="17"/>
  <c r="P244" i="17"/>
  <c r="O244" i="17"/>
  <c r="I244" i="17"/>
  <c r="H244" i="17"/>
  <c r="F244" i="17"/>
  <c r="D244" i="17"/>
  <c r="B244" i="17"/>
  <c r="A244" i="17"/>
  <c r="T243" i="17"/>
  <c r="R243" i="17"/>
  <c r="Q243" i="17"/>
  <c r="P243" i="17"/>
  <c r="O243" i="17"/>
  <c r="I243" i="17"/>
  <c r="H243" i="17"/>
  <c r="F243" i="17"/>
  <c r="D243" i="17"/>
  <c r="B243" i="17"/>
  <c r="A243" i="17"/>
  <c r="T242" i="17"/>
  <c r="R242" i="17"/>
  <c r="Q242" i="17"/>
  <c r="P242" i="17"/>
  <c r="O242" i="17"/>
  <c r="I242" i="17"/>
  <c r="H242" i="17"/>
  <c r="F242" i="17"/>
  <c r="D242" i="17"/>
  <c r="B242" i="17"/>
  <c r="A242" i="17"/>
  <c r="T241" i="17"/>
  <c r="R241" i="17"/>
  <c r="Q241" i="17"/>
  <c r="P241" i="17"/>
  <c r="O241" i="17"/>
  <c r="I241" i="17"/>
  <c r="H241" i="17"/>
  <c r="F241" i="17"/>
  <c r="D241" i="17"/>
  <c r="B241" i="17"/>
  <c r="A241" i="17"/>
  <c r="T240" i="17"/>
  <c r="R240" i="17"/>
  <c r="Q240" i="17"/>
  <c r="P240" i="17"/>
  <c r="O240" i="17"/>
  <c r="I240" i="17"/>
  <c r="H240" i="17"/>
  <c r="F240" i="17"/>
  <c r="D240" i="17"/>
  <c r="B240" i="17"/>
  <c r="A240" i="17"/>
  <c r="T239" i="17"/>
  <c r="R239" i="17"/>
  <c r="Q239" i="17"/>
  <c r="P239" i="17"/>
  <c r="O239" i="17"/>
  <c r="I239" i="17"/>
  <c r="H239" i="17"/>
  <c r="F239" i="17"/>
  <c r="D239" i="17"/>
  <c r="B239" i="17"/>
  <c r="A239" i="17"/>
  <c r="T238" i="17"/>
  <c r="R238" i="17"/>
  <c r="Q238" i="17"/>
  <c r="P238" i="17"/>
  <c r="O238" i="17"/>
  <c r="I238" i="17"/>
  <c r="H238" i="17"/>
  <c r="F238" i="17"/>
  <c r="D238" i="17"/>
  <c r="B238" i="17"/>
  <c r="A238" i="17"/>
  <c r="T237" i="17"/>
  <c r="R237" i="17"/>
  <c r="Q237" i="17"/>
  <c r="P237" i="17"/>
  <c r="O237" i="17"/>
  <c r="I237" i="17"/>
  <c r="H237" i="17"/>
  <c r="F237" i="17"/>
  <c r="D237" i="17"/>
  <c r="B237" i="17"/>
  <c r="A237" i="17"/>
  <c r="T236" i="17"/>
  <c r="R236" i="17"/>
  <c r="Q236" i="17"/>
  <c r="P236" i="17"/>
  <c r="O236" i="17"/>
  <c r="I236" i="17"/>
  <c r="H236" i="17"/>
  <c r="F236" i="17"/>
  <c r="D236" i="17"/>
  <c r="B236" i="17"/>
  <c r="A236" i="17"/>
  <c r="T235" i="17"/>
  <c r="R235" i="17"/>
  <c r="Q235" i="17"/>
  <c r="P235" i="17"/>
  <c r="O235" i="17"/>
  <c r="I235" i="17"/>
  <c r="H235" i="17"/>
  <c r="F235" i="17"/>
  <c r="D235" i="17"/>
  <c r="B235" i="17"/>
  <c r="A235" i="17"/>
  <c r="T234" i="17"/>
  <c r="R234" i="17"/>
  <c r="Q234" i="17"/>
  <c r="P234" i="17"/>
  <c r="O234" i="17"/>
  <c r="I234" i="17"/>
  <c r="H234" i="17"/>
  <c r="F234" i="17"/>
  <c r="D234" i="17"/>
  <c r="B234" i="17"/>
  <c r="A234" i="17"/>
  <c r="T233" i="17"/>
  <c r="R233" i="17"/>
  <c r="Q233" i="17"/>
  <c r="P233" i="17"/>
  <c r="O233" i="17"/>
  <c r="I233" i="17"/>
  <c r="H233" i="17"/>
  <c r="F233" i="17"/>
  <c r="D233" i="17"/>
  <c r="B233" i="17"/>
  <c r="A233" i="17"/>
  <c r="T232" i="17"/>
  <c r="R232" i="17"/>
  <c r="Q232" i="17"/>
  <c r="P232" i="17"/>
  <c r="O232" i="17"/>
  <c r="I232" i="17"/>
  <c r="H232" i="17"/>
  <c r="F232" i="17"/>
  <c r="D232" i="17"/>
  <c r="B232" i="17"/>
  <c r="A232" i="17"/>
  <c r="T231" i="17"/>
  <c r="R231" i="17"/>
  <c r="Q231" i="17"/>
  <c r="P231" i="17"/>
  <c r="O231" i="17"/>
  <c r="I231" i="17"/>
  <c r="H231" i="17"/>
  <c r="F231" i="17"/>
  <c r="D231" i="17"/>
  <c r="B231" i="17"/>
  <c r="A231" i="17"/>
  <c r="T230" i="17"/>
  <c r="R230" i="17"/>
  <c r="Q230" i="17"/>
  <c r="P230" i="17"/>
  <c r="O230" i="17"/>
  <c r="I230" i="17"/>
  <c r="H230" i="17"/>
  <c r="F230" i="17"/>
  <c r="D230" i="17"/>
  <c r="B230" i="17"/>
  <c r="A230" i="17"/>
  <c r="T229" i="17"/>
  <c r="R229" i="17"/>
  <c r="Q229" i="17"/>
  <c r="P229" i="17"/>
  <c r="O229" i="17"/>
  <c r="I229" i="17"/>
  <c r="H229" i="17"/>
  <c r="F229" i="17"/>
  <c r="D229" i="17"/>
  <c r="B229" i="17"/>
  <c r="A229" i="17"/>
  <c r="T228" i="17"/>
  <c r="R228" i="17"/>
  <c r="Q228" i="17"/>
  <c r="P228" i="17"/>
  <c r="O228" i="17"/>
  <c r="I228" i="17"/>
  <c r="H228" i="17"/>
  <c r="F228" i="17"/>
  <c r="D228" i="17"/>
  <c r="B228" i="17"/>
  <c r="A228" i="17"/>
  <c r="T227" i="17"/>
  <c r="R227" i="17"/>
  <c r="Q227" i="17"/>
  <c r="P227" i="17"/>
  <c r="O227" i="17"/>
  <c r="I227" i="17"/>
  <c r="H227" i="17"/>
  <c r="F227" i="17"/>
  <c r="D227" i="17"/>
  <c r="B227" i="17"/>
  <c r="A227" i="17"/>
  <c r="T226" i="17"/>
  <c r="R226" i="17"/>
  <c r="Q226" i="17"/>
  <c r="P226" i="17"/>
  <c r="O226" i="17"/>
  <c r="I226" i="17"/>
  <c r="H226" i="17"/>
  <c r="F226" i="17"/>
  <c r="D226" i="17"/>
  <c r="B226" i="17"/>
  <c r="A226" i="17"/>
  <c r="T225" i="17"/>
  <c r="R225" i="17"/>
  <c r="Q225" i="17"/>
  <c r="P225" i="17"/>
  <c r="O225" i="17"/>
  <c r="I225" i="17"/>
  <c r="H225" i="17"/>
  <c r="F225" i="17"/>
  <c r="D225" i="17"/>
  <c r="B225" i="17"/>
  <c r="A225" i="17"/>
  <c r="T224" i="17"/>
  <c r="R224" i="17"/>
  <c r="Q224" i="17"/>
  <c r="P224" i="17"/>
  <c r="O224" i="17"/>
  <c r="I224" i="17"/>
  <c r="H224" i="17"/>
  <c r="F224" i="17"/>
  <c r="D224" i="17"/>
  <c r="B224" i="17"/>
  <c r="A224" i="17"/>
  <c r="T223" i="17"/>
  <c r="R223" i="17"/>
  <c r="Q223" i="17"/>
  <c r="P223" i="17"/>
  <c r="O223" i="17"/>
  <c r="I223" i="17"/>
  <c r="H223" i="17"/>
  <c r="F223" i="17"/>
  <c r="D223" i="17"/>
  <c r="B223" i="17"/>
  <c r="A223" i="17"/>
  <c r="T222" i="17"/>
  <c r="R222" i="17"/>
  <c r="Q222" i="17"/>
  <c r="P222" i="17"/>
  <c r="O222" i="17"/>
  <c r="I222" i="17"/>
  <c r="H222" i="17"/>
  <c r="F222" i="17"/>
  <c r="D222" i="17"/>
  <c r="B222" i="17"/>
  <c r="A222" i="17"/>
  <c r="T221" i="17"/>
  <c r="R221" i="17"/>
  <c r="Q221" i="17"/>
  <c r="P221" i="17"/>
  <c r="O221" i="17"/>
  <c r="I221" i="17"/>
  <c r="H221" i="17"/>
  <c r="F221" i="17"/>
  <c r="D221" i="17"/>
  <c r="B221" i="17"/>
  <c r="A221" i="17"/>
  <c r="T220" i="17"/>
  <c r="R220" i="17"/>
  <c r="Q220" i="17"/>
  <c r="P220" i="17"/>
  <c r="O220" i="17"/>
  <c r="I220" i="17"/>
  <c r="H220" i="17"/>
  <c r="F220" i="17"/>
  <c r="D220" i="17"/>
  <c r="B220" i="17"/>
  <c r="A220" i="17"/>
  <c r="T219" i="17"/>
  <c r="R219" i="17"/>
  <c r="Q219" i="17"/>
  <c r="P219" i="17"/>
  <c r="O219" i="17"/>
  <c r="I219" i="17"/>
  <c r="H219" i="17"/>
  <c r="F219" i="17"/>
  <c r="D219" i="17"/>
  <c r="B219" i="17"/>
  <c r="A219" i="17"/>
  <c r="T218" i="17"/>
  <c r="R218" i="17"/>
  <c r="Q218" i="17"/>
  <c r="P218" i="17"/>
  <c r="O218" i="17"/>
  <c r="I218" i="17"/>
  <c r="H218" i="17"/>
  <c r="F218" i="17"/>
  <c r="D218" i="17"/>
  <c r="B218" i="17"/>
  <c r="A218" i="17"/>
  <c r="T217" i="17"/>
  <c r="R217" i="17"/>
  <c r="Q217" i="17"/>
  <c r="P217" i="17"/>
  <c r="O217" i="17"/>
  <c r="I217" i="17"/>
  <c r="H217" i="17"/>
  <c r="F217" i="17"/>
  <c r="D217" i="17"/>
  <c r="B217" i="17"/>
  <c r="A217" i="17"/>
  <c r="T216" i="17"/>
  <c r="R216" i="17"/>
  <c r="Q216" i="17"/>
  <c r="P216" i="17"/>
  <c r="O216" i="17"/>
  <c r="I216" i="17"/>
  <c r="H216" i="17"/>
  <c r="F216" i="17"/>
  <c r="D216" i="17"/>
  <c r="B216" i="17"/>
  <c r="A216" i="17"/>
  <c r="T215" i="17"/>
  <c r="R215" i="17"/>
  <c r="Q215" i="17"/>
  <c r="P215" i="17"/>
  <c r="O215" i="17"/>
  <c r="I215" i="17"/>
  <c r="H215" i="17"/>
  <c r="F215" i="17"/>
  <c r="D215" i="17"/>
  <c r="B215" i="17"/>
  <c r="A215" i="17"/>
  <c r="T214" i="17"/>
  <c r="R214" i="17"/>
  <c r="Q214" i="17"/>
  <c r="P214" i="17"/>
  <c r="O214" i="17"/>
  <c r="I214" i="17"/>
  <c r="H214" i="17"/>
  <c r="F214" i="17"/>
  <c r="D214" i="17"/>
  <c r="B214" i="17"/>
  <c r="A214" i="17"/>
  <c r="T213" i="17"/>
  <c r="R213" i="17"/>
  <c r="Q213" i="17"/>
  <c r="P213" i="17"/>
  <c r="O213" i="17"/>
  <c r="I213" i="17"/>
  <c r="H213" i="17"/>
  <c r="F213" i="17"/>
  <c r="D213" i="17"/>
  <c r="B213" i="17"/>
  <c r="A213" i="17"/>
  <c r="T212" i="17"/>
  <c r="R212" i="17"/>
  <c r="Q212" i="17"/>
  <c r="P212" i="17"/>
  <c r="O212" i="17"/>
  <c r="I212" i="17"/>
  <c r="H212" i="17"/>
  <c r="F212" i="17"/>
  <c r="D212" i="17"/>
  <c r="B212" i="17"/>
  <c r="A212" i="17"/>
  <c r="T211" i="17"/>
  <c r="R211" i="17"/>
  <c r="Q211" i="17"/>
  <c r="P211" i="17"/>
  <c r="O211" i="17"/>
  <c r="I211" i="17"/>
  <c r="H211" i="17"/>
  <c r="F211" i="17"/>
  <c r="D211" i="17"/>
  <c r="B211" i="17"/>
  <c r="A211" i="17"/>
  <c r="T210" i="17"/>
  <c r="R210" i="17"/>
  <c r="Q210" i="17"/>
  <c r="P210" i="17"/>
  <c r="O210" i="17"/>
  <c r="I210" i="17"/>
  <c r="H210" i="17"/>
  <c r="F210" i="17"/>
  <c r="D210" i="17"/>
  <c r="B210" i="17"/>
  <c r="A210" i="17"/>
  <c r="T209" i="17"/>
  <c r="R209" i="17"/>
  <c r="Q209" i="17"/>
  <c r="P209" i="17"/>
  <c r="O209" i="17"/>
  <c r="I209" i="17"/>
  <c r="H209" i="17"/>
  <c r="F209" i="17"/>
  <c r="D209" i="17"/>
  <c r="B209" i="17"/>
  <c r="A209" i="17"/>
  <c r="T208" i="17"/>
  <c r="R208" i="17"/>
  <c r="Q208" i="17"/>
  <c r="P208" i="17"/>
  <c r="O208" i="17"/>
  <c r="I208" i="17"/>
  <c r="H208" i="17"/>
  <c r="F208" i="17"/>
  <c r="D208" i="17"/>
  <c r="B208" i="17"/>
  <c r="A208" i="17"/>
  <c r="T207" i="17"/>
  <c r="R207" i="17"/>
  <c r="Q207" i="17"/>
  <c r="P207" i="17"/>
  <c r="O207" i="17"/>
  <c r="I207" i="17"/>
  <c r="H207" i="17"/>
  <c r="F207" i="17"/>
  <c r="D207" i="17"/>
  <c r="B207" i="17"/>
  <c r="A207" i="17"/>
  <c r="T206" i="17"/>
  <c r="R206" i="17"/>
  <c r="Q206" i="17"/>
  <c r="P206" i="17"/>
  <c r="O206" i="17"/>
  <c r="I206" i="17"/>
  <c r="H206" i="17"/>
  <c r="F206" i="17"/>
  <c r="D206" i="17"/>
  <c r="B206" i="17"/>
  <c r="A206" i="17"/>
  <c r="T205" i="17"/>
  <c r="R205" i="17"/>
  <c r="Q205" i="17"/>
  <c r="P205" i="17"/>
  <c r="O205" i="17"/>
  <c r="I205" i="17"/>
  <c r="H205" i="17"/>
  <c r="F205" i="17"/>
  <c r="D205" i="17"/>
  <c r="B205" i="17"/>
  <c r="A205" i="17"/>
  <c r="T204" i="17"/>
  <c r="R204" i="17"/>
  <c r="Q204" i="17"/>
  <c r="P204" i="17"/>
  <c r="O204" i="17"/>
  <c r="I204" i="17"/>
  <c r="H204" i="17"/>
  <c r="F204" i="17"/>
  <c r="D204" i="17"/>
  <c r="B204" i="17"/>
  <c r="A204" i="17"/>
  <c r="T203" i="17"/>
  <c r="R203" i="17"/>
  <c r="Q203" i="17"/>
  <c r="P203" i="17"/>
  <c r="O203" i="17"/>
  <c r="I203" i="17"/>
  <c r="H203" i="17"/>
  <c r="F203" i="17"/>
  <c r="D203" i="17"/>
  <c r="B203" i="17"/>
  <c r="A203" i="17"/>
  <c r="T202" i="17"/>
  <c r="R202" i="17"/>
  <c r="Q202" i="17"/>
  <c r="P202" i="17"/>
  <c r="O202" i="17"/>
  <c r="I202" i="17"/>
  <c r="H202" i="17"/>
  <c r="F202" i="17"/>
  <c r="D202" i="17"/>
  <c r="B202" i="17"/>
  <c r="A202" i="17"/>
  <c r="T201" i="17"/>
  <c r="R201" i="17"/>
  <c r="Q201" i="17"/>
  <c r="P201" i="17"/>
  <c r="O201" i="17"/>
  <c r="I201" i="17"/>
  <c r="H201" i="17"/>
  <c r="F201" i="17"/>
  <c r="D201" i="17"/>
  <c r="B201" i="17"/>
  <c r="A201" i="17"/>
  <c r="T200" i="17"/>
  <c r="R200" i="17"/>
  <c r="Q200" i="17"/>
  <c r="P200" i="17"/>
  <c r="O200" i="17"/>
  <c r="I200" i="17"/>
  <c r="H200" i="17"/>
  <c r="F200" i="17"/>
  <c r="D200" i="17"/>
  <c r="B200" i="17"/>
  <c r="A200" i="17"/>
  <c r="T199" i="17"/>
  <c r="R199" i="17"/>
  <c r="Q199" i="17"/>
  <c r="P199" i="17"/>
  <c r="O199" i="17"/>
  <c r="I199" i="17"/>
  <c r="H199" i="17"/>
  <c r="F199" i="17"/>
  <c r="D199" i="17"/>
  <c r="B199" i="17"/>
  <c r="A199" i="17"/>
  <c r="T198" i="17"/>
  <c r="R198" i="17"/>
  <c r="Q198" i="17"/>
  <c r="P198" i="17"/>
  <c r="O198" i="17"/>
  <c r="I198" i="17"/>
  <c r="H198" i="17"/>
  <c r="F198" i="17"/>
  <c r="D198" i="17"/>
  <c r="B198" i="17"/>
  <c r="A198" i="17"/>
  <c r="T197" i="17"/>
  <c r="R197" i="17"/>
  <c r="Q197" i="17"/>
  <c r="P197" i="17"/>
  <c r="O197" i="17"/>
  <c r="I197" i="17"/>
  <c r="H197" i="17"/>
  <c r="F197" i="17"/>
  <c r="D197" i="17"/>
  <c r="B197" i="17"/>
  <c r="A197" i="17"/>
  <c r="T196" i="17"/>
  <c r="R196" i="17"/>
  <c r="Q196" i="17"/>
  <c r="P196" i="17"/>
  <c r="O196" i="17"/>
  <c r="I196" i="17"/>
  <c r="H196" i="17"/>
  <c r="F196" i="17"/>
  <c r="D196" i="17"/>
  <c r="B196" i="17"/>
  <c r="A196" i="17"/>
  <c r="T195" i="17"/>
  <c r="R195" i="17"/>
  <c r="Q195" i="17"/>
  <c r="P195" i="17"/>
  <c r="O195" i="17"/>
  <c r="I195" i="17"/>
  <c r="H195" i="17"/>
  <c r="F195" i="17"/>
  <c r="D195" i="17"/>
  <c r="B195" i="17"/>
  <c r="A195" i="17"/>
  <c r="T194" i="17"/>
  <c r="R194" i="17"/>
  <c r="Q194" i="17"/>
  <c r="P194" i="17"/>
  <c r="O194" i="17"/>
  <c r="I194" i="17"/>
  <c r="H194" i="17"/>
  <c r="F194" i="17"/>
  <c r="D194" i="17"/>
  <c r="B194" i="17"/>
  <c r="A194" i="17"/>
  <c r="T193" i="17"/>
  <c r="R193" i="17"/>
  <c r="Q193" i="17"/>
  <c r="P193" i="17"/>
  <c r="O193" i="17"/>
  <c r="I193" i="17"/>
  <c r="H193" i="17"/>
  <c r="F193" i="17"/>
  <c r="D193" i="17"/>
  <c r="B193" i="17"/>
  <c r="A193" i="17"/>
  <c r="T192" i="17"/>
  <c r="R192" i="17"/>
  <c r="Q192" i="17"/>
  <c r="P192" i="17"/>
  <c r="O192" i="17"/>
  <c r="I192" i="17"/>
  <c r="H192" i="17"/>
  <c r="F192" i="17"/>
  <c r="D192" i="17"/>
  <c r="B192" i="17"/>
  <c r="A192" i="17"/>
  <c r="T191" i="17"/>
  <c r="R191" i="17"/>
  <c r="Q191" i="17"/>
  <c r="P191" i="17"/>
  <c r="O191" i="17"/>
  <c r="I191" i="17"/>
  <c r="H191" i="17"/>
  <c r="F191" i="17"/>
  <c r="D191" i="17"/>
  <c r="B191" i="17"/>
  <c r="A191" i="17"/>
  <c r="T190" i="17"/>
  <c r="R190" i="17"/>
  <c r="Q190" i="17"/>
  <c r="P190" i="17"/>
  <c r="O190" i="17"/>
  <c r="I190" i="17"/>
  <c r="H190" i="17"/>
  <c r="F190" i="17"/>
  <c r="D190" i="17"/>
  <c r="B190" i="17"/>
  <c r="A190" i="17"/>
  <c r="T189" i="17"/>
  <c r="R189" i="17"/>
  <c r="Q189" i="17"/>
  <c r="P189" i="17"/>
  <c r="O189" i="17"/>
  <c r="I189" i="17"/>
  <c r="H189" i="17"/>
  <c r="F189" i="17"/>
  <c r="D189" i="17"/>
  <c r="B189" i="17"/>
  <c r="A189" i="17"/>
  <c r="T188" i="17"/>
  <c r="R188" i="17"/>
  <c r="Q188" i="17"/>
  <c r="P188" i="17"/>
  <c r="O188" i="17"/>
  <c r="I188" i="17"/>
  <c r="H188" i="17"/>
  <c r="F188" i="17"/>
  <c r="D188" i="17"/>
  <c r="B188" i="17"/>
  <c r="A188" i="17"/>
  <c r="T187" i="17"/>
  <c r="R187" i="17"/>
  <c r="Q187" i="17"/>
  <c r="P187" i="17"/>
  <c r="O187" i="17"/>
  <c r="I187" i="17"/>
  <c r="H187" i="17"/>
  <c r="F187" i="17"/>
  <c r="D187" i="17"/>
  <c r="B187" i="17"/>
  <c r="A187" i="17"/>
  <c r="T186" i="17"/>
  <c r="R186" i="17"/>
  <c r="Q186" i="17"/>
  <c r="P186" i="17"/>
  <c r="O186" i="17"/>
  <c r="I186" i="17"/>
  <c r="H186" i="17"/>
  <c r="F186" i="17"/>
  <c r="D186" i="17"/>
  <c r="B186" i="17"/>
  <c r="A186" i="17"/>
  <c r="T185" i="17"/>
  <c r="R185" i="17"/>
  <c r="Q185" i="17"/>
  <c r="P185" i="17"/>
  <c r="O185" i="17"/>
  <c r="I185" i="17"/>
  <c r="H185" i="17"/>
  <c r="F185" i="17"/>
  <c r="D185" i="17"/>
  <c r="B185" i="17"/>
  <c r="A185" i="17"/>
  <c r="T184" i="17"/>
  <c r="R184" i="17"/>
  <c r="Q184" i="17"/>
  <c r="P184" i="17"/>
  <c r="O184" i="17"/>
  <c r="I184" i="17"/>
  <c r="H184" i="17"/>
  <c r="F184" i="17"/>
  <c r="D184" i="17"/>
  <c r="B184" i="17"/>
  <c r="A184" i="17"/>
  <c r="T183" i="17"/>
  <c r="R183" i="17"/>
  <c r="Q183" i="17"/>
  <c r="P183" i="17"/>
  <c r="O183" i="17"/>
  <c r="I183" i="17"/>
  <c r="H183" i="17"/>
  <c r="F183" i="17"/>
  <c r="D183" i="17"/>
  <c r="B183" i="17"/>
  <c r="A183" i="17"/>
  <c r="T182" i="17"/>
  <c r="R182" i="17"/>
  <c r="Q182" i="17"/>
  <c r="P182" i="17"/>
  <c r="O182" i="17"/>
  <c r="I182" i="17"/>
  <c r="H182" i="17"/>
  <c r="F182" i="17"/>
  <c r="D182" i="17"/>
  <c r="B182" i="17"/>
  <c r="A182" i="17"/>
  <c r="T181" i="17"/>
  <c r="R181" i="17"/>
  <c r="Q181" i="17"/>
  <c r="P181" i="17"/>
  <c r="O181" i="17"/>
  <c r="I181" i="17"/>
  <c r="H181" i="17"/>
  <c r="F181" i="17"/>
  <c r="D181" i="17"/>
  <c r="B181" i="17"/>
  <c r="A181" i="17"/>
  <c r="T180" i="17"/>
  <c r="R180" i="17"/>
  <c r="Q180" i="17"/>
  <c r="P180" i="17"/>
  <c r="O180" i="17"/>
  <c r="I180" i="17"/>
  <c r="H180" i="17"/>
  <c r="F180" i="17"/>
  <c r="D180" i="17"/>
  <c r="B180" i="17"/>
  <c r="A180" i="17"/>
  <c r="T179" i="17"/>
  <c r="R179" i="17"/>
  <c r="Q179" i="17"/>
  <c r="P179" i="17"/>
  <c r="O179" i="17"/>
  <c r="I179" i="17"/>
  <c r="H179" i="17"/>
  <c r="F179" i="17"/>
  <c r="D179" i="17"/>
  <c r="B179" i="17"/>
  <c r="A179" i="17"/>
  <c r="T178" i="17"/>
  <c r="R178" i="17"/>
  <c r="Q178" i="17"/>
  <c r="P178" i="17"/>
  <c r="O178" i="17"/>
  <c r="I178" i="17"/>
  <c r="H178" i="17"/>
  <c r="F178" i="17"/>
  <c r="D178" i="17"/>
  <c r="B178" i="17"/>
  <c r="A178" i="17"/>
  <c r="T177" i="17"/>
  <c r="R177" i="17"/>
  <c r="Q177" i="17"/>
  <c r="P177" i="17"/>
  <c r="O177" i="17"/>
  <c r="I177" i="17"/>
  <c r="H177" i="17"/>
  <c r="F177" i="17"/>
  <c r="D177" i="17"/>
  <c r="B177" i="17"/>
  <c r="A177" i="17"/>
  <c r="T176" i="17"/>
  <c r="R176" i="17"/>
  <c r="Q176" i="17"/>
  <c r="P176" i="17"/>
  <c r="O176" i="17"/>
  <c r="I176" i="17"/>
  <c r="H176" i="17"/>
  <c r="F176" i="17"/>
  <c r="D176" i="17"/>
  <c r="B176" i="17"/>
  <c r="A176" i="17"/>
  <c r="T175" i="17"/>
  <c r="R175" i="17"/>
  <c r="Q175" i="17"/>
  <c r="P175" i="17"/>
  <c r="O175" i="17"/>
  <c r="I175" i="17"/>
  <c r="H175" i="17"/>
  <c r="F175" i="17"/>
  <c r="D175" i="17"/>
  <c r="B175" i="17"/>
  <c r="A175" i="17"/>
  <c r="T174" i="17"/>
  <c r="R174" i="17"/>
  <c r="Q174" i="17"/>
  <c r="P174" i="17"/>
  <c r="O174" i="17"/>
  <c r="I174" i="17"/>
  <c r="H174" i="17"/>
  <c r="F174" i="17"/>
  <c r="D174" i="17"/>
  <c r="B174" i="17"/>
  <c r="A174" i="17"/>
  <c r="T173" i="17"/>
  <c r="R173" i="17"/>
  <c r="Q173" i="17"/>
  <c r="P173" i="17"/>
  <c r="O173" i="17"/>
  <c r="I173" i="17"/>
  <c r="H173" i="17"/>
  <c r="F173" i="17"/>
  <c r="D173" i="17"/>
  <c r="B173" i="17"/>
  <c r="A173" i="17"/>
  <c r="T172" i="17"/>
  <c r="R172" i="17"/>
  <c r="Q172" i="17"/>
  <c r="P172" i="17"/>
  <c r="O172" i="17"/>
  <c r="I172" i="17"/>
  <c r="H172" i="17"/>
  <c r="F172" i="17"/>
  <c r="D172" i="17"/>
  <c r="B172" i="17"/>
  <c r="A172" i="17"/>
  <c r="T171" i="17"/>
  <c r="R171" i="17"/>
  <c r="Q171" i="17"/>
  <c r="P171" i="17"/>
  <c r="O171" i="17"/>
  <c r="I171" i="17"/>
  <c r="H171" i="17"/>
  <c r="F171" i="17"/>
  <c r="D171" i="17"/>
  <c r="B171" i="17"/>
  <c r="A171" i="17"/>
  <c r="T170" i="17"/>
  <c r="R170" i="17"/>
  <c r="Q170" i="17"/>
  <c r="P170" i="17"/>
  <c r="O170" i="17"/>
  <c r="I170" i="17"/>
  <c r="H170" i="17"/>
  <c r="F170" i="17"/>
  <c r="D170" i="17"/>
  <c r="B170" i="17"/>
  <c r="A170" i="17"/>
  <c r="T169" i="17"/>
  <c r="R169" i="17"/>
  <c r="Q169" i="17"/>
  <c r="P169" i="17"/>
  <c r="O169" i="17"/>
  <c r="I169" i="17"/>
  <c r="H169" i="17"/>
  <c r="F169" i="17"/>
  <c r="D169" i="17"/>
  <c r="B169" i="17"/>
  <c r="A169" i="17"/>
  <c r="T168" i="17"/>
  <c r="R168" i="17"/>
  <c r="Q168" i="17"/>
  <c r="P168" i="17"/>
  <c r="O168" i="17"/>
  <c r="I168" i="17"/>
  <c r="H168" i="17"/>
  <c r="F168" i="17"/>
  <c r="D168" i="17"/>
  <c r="B168" i="17"/>
  <c r="A168" i="17"/>
  <c r="T167" i="17"/>
  <c r="R167" i="17"/>
  <c r="Q167" i="17"/>
  <c r="P167" i="17"/>
  <c r="O167" i="17"/>
  <c r="I167" i="17"/>
  <c r="H167" i="17"/>
  <c r="F167" i="17"/>
  <c r="D167" i="17"/>
  <c r="B167" i="17"/>
  <c r="A167" i="17"/>
  <c r="T166" i="17"/>
  <c r="R166" i="17"/>
  <c r="Q166" i="17"/>
  <c r="P166" i="17"/>
  <c r="O166" i="17"/>
  <c r="I166" i="17"/>
  <c r="H166" i="17"/>
  <c r="F166" i="17"/>
  <c r="D166" i="17"/>
  <c r="B166" i="17"/>
  <c r="A166" i="17"/>
  <c r="T165" i="17"/>
  <c r="R165" i="17"/>
  <c r="Q165" i="17"/>
  <c r="P165" i="17"/>
  <c r="O165" i="17"/>
  <c r="I165" i="17"/>
  <c r="H165" i="17"/>
  <c r="F165" i="17"/>
  <c r="D165" i="17"/>
  <c r="B165" i="17"/>
  <c r="A165" i="17"/>
  <c r="T164" i="17"/>
  <c r="R164" i="17"/>
  <c r="Q164" i="17"/>
  <c r="P164" i="17"/>
  <c r="O164" i="17"/>
  <c r="I164" i="17"/>
  <c r="H164" i="17"/>
  <c r="F164" i="17"/>
  <c r="D164" i="17"/>
  <c r="B164" i="17"/>
  <c r="A164" i="17"/>
  <c r="T163" i="17"/>
  <c r="R163" i="17"/>
  <c r="Q163" i="17"/>
  <c r="P163" i="17"/>
  <c r="O163" i="17"/>
  <c r="I163" i="17"/>
  <c r="H163" i="17"/>
  <c r="F163" i="17"/>
  <c r="D163" i="17"/>
  <c r="B163" i="17"/>
  <c r="A163" i="17"/>
  <c r="T162" i="17"/>
  <c r="R162" i="17"/>
  <c r="Q162" i="17"/>
  <c r="P162" i="17"/>
  <c r="O162" i="17"/>
  <c r="I162" i="17"/>
  <c r="H162" i="17"/>
  <c r="F162" i="17"/>
  <c r="D162" i="17"/>
  <c r="B162" i="17"/>
  <c r="A162" i="17"/>
  <c r="T161" i="17"/>
  <c r="R161" i="17"/>
  <c r="Q161" i="17"/>
  <c r="P161" i="17"/>
  <c r="O161" i="17"/>
  <c r="I161" i="17"/>
  <c r="H161" i="17"/>
  <c r="F161" i="17"/>
  <c r="D161" i="17"/>
  <c r="B161" i="17"/>
  <c r="A161" i="17"/>
  <c r="T160" i="17"/>
  <c r="R160" i="17"/>
  <c r="Q160" i="17"/>
  <c r="P160" i="17"/>
  <c r="O160" i="17"/>
  <c r="I160" i="17"/>
  <c r="H160" i="17"/>
  <c r="F160" i="17"/>
  <c r="D160" i="17"/>
  <c r="B160" i="17"/>
  <c r="A160" i="17"/>
  <c r="T159" i="17"/>
  <c r="R159" i="17"/>
  <c r="Q159" i="17"/>
  <c r="P159" i="17"/>
  <c r="O159" i="17"/>
  <c r="I159" i="17"/>
  <c r="H159" i="17"/>
  <c r="F159" i="17"/>
  <c r="D159" i="17"/>
  <c r="B159" i="17"/>
  <c r="A159" i="17"/>
  <c r="T158" i="17"/>
  <c r="R158" i="17"/>
  <c r="Q158" i="17"/>
  <c r="P158" i="17"/>
  <c r="O158" i="17"/>
  <c r="I158" i="17"/>
  <c r="H158" i="17"/>
  <c r="F158" i="17"/>
  <c r="D158" i="17"/>
  <c r="B158" i="17"/>
  <c r="A158" i="17"/>
  <c r="T157" i="17"/>
  <c r="R157" i="17"/>
  <c r="Q157" i="17"/>
  <c r="P157" i="17"/>
  <c r="O157" i="17"/>
  <c r="I157" i="17"/>
  <c r="H157" i="17"/>
  <c r="F157" i="17"/>
  <c r="D157" i="17"/>
  <c r="B157" i="17"/>
  <c r="A157" i="17"/>
  <c r="T156" i="17"/>
  <c r="R156" i="17"/>
  <c r="Q156" i="17"/>
  <c r="P156" i="17"/>
  <c r="O156" i="17"/>
  <c r="I156" i="17"/>
  <c r="H156" i="17"/>
  <c r="F156" i="17"/>
  <c r="D156" i="17"/>
  <c r="B156" i="17"/>
  <c r="A156" i="17"/>
  <c r="T155" i="17"/>
  <c r="R155" i="17"/>
  <c r="Q155" i="17"/>
  <c r="P155" i="17"/>
  <c r="O155" i="17"/>
  <c r="I155" i="17"/>
  <c r="H155" i="17"/>
  <c r="F155" i="17"/>
  <c r="D155" i="17"/>
  <c r="B155" i="17"/>
  <c r="A155" i="17"/>
  <c r="T154" i="17"/>
  <c r="R154" i="17"/>
  <c r="Q154" i="17"/>
  <c r="P154" i="17"/>
  <c r="O154" i="17"/>
  <c r="I154" i="17"/>
  <c r="H154" i="17"/>
  <c r="F154" i="17"/>
  <c r="D154" i="17"/>
  <c r="B154" i="17"/>
  <c r="A154" i="17"/>
  <c r="T153" i="17"/>
  <c r="R153" i="17"/>
  <c r="Q153" i="17"/>
  <c r="P153" i="17"/>
  <c r="O153" i="17"/>
  <c r="I153" i="17"/>
  <c r="H153" i="17"/>
  <c r="F153" i="17"/>
  <c r="D153" i="17"/>
  <c r="B153" i="17"/>
  <c r="A153" i="17"/>
  <c r="T152" i="17"/>
  <c r="R152" i="17"/>
  <c r="Q152" i="17"/>
  <c r="P152" i="17"/>
  <c r="O152" i="17"/>
  <c r="I152" i="17"/>
  <c r="H152" i="17"/>
  <c r="F152" i="17"/>
  <c r="D152" i="17"/>
  <c r="B152" i="17"/>
  <c r="A152" i="17"/>
  <c r="T151" i="17"/>
  <c r="R151" i="17"/>
  <c r="Q151" i="17"/>
  <c r="P151" i="17"/>
  <c r="O151" i="17"/>
  <c r="I151" i="17"/>
  <c r="H151" i="17"/>
  <c r="F151" i="17"/>
  <c r="D151" i="17"/>
  <c r="B151" i="17"/>
  <c r="A151" i="17"/>
  <c r="T150" i="17"/>
  <c r="R150" i="17"/>
  <c r="Q150" i="17"/>
  <c r="P150" i="17"/>
  <c r="O150" i="17"/>
  <c r="I150" i="17"/>
  <c r="H150" i="17"/>
  <c r="F150" i="17"/>
  <c r="D150" i="17"/>
  <c r="B150" i="17"/>
  <c r="A150" i="17"/>
  <c r="T149" i="17"/>
  <c r="R149" i="17"/>
  <c r="Q149" i="17"/>
  <c r="P149" i="17"/>
  <c r="O149" i="17"/>
  <c r="I149" i="17"/>
  <c r="H149" i="17"/>
  <c r="F149" i="17"/>
  <c r="D149" i="17"/>
  <c r="B149" i="17"/>
  <c r="A149" i="17"/>
  <c r="T148" i="17"/>
  <c r="R148" i="17"/>
  <c r="Q148" i="17"/>
  <c r="P148" i="17"/>
  <c r="O148" i="17"/>
  <c r="I148" i="17"/>
  <c r="H148" i="17"/>
  <c r="F148" i="17"/>
  <c r="D148" i="17"/>
  <c r="B148" i="17"/>
  <c r="A148" i="17"/>
  <c r="T147" i="17"/>
  <c r="R147" i="17"/>
  <c r="Q147" i="17"/>
  <c r="P147" i="17"/>
  <c r="O147" i="17"/>
  <c r="I147" i="17"/>
  <c r="H147" i="17"/>
  <c r="F147" i="17"/>
  <c r="D147" i="17"/>
  <c r="B147" i="17"/>
  <c r="A147" i="17"/>
  <c r="T146" i="17"/>
  <c r="R146" i="17"/>
  <c r="Q146" i="17"/>
  <c r="P146" i="17"/>
  <c r="O146" i="17"/>
  <c r="I146" i="17"/>
  <c r="H146" i="17"/>
  <c r="F146" i="17"/>
  <c r="D146" i="17"/>
  <c r="B146" i="17"/>
  <c r="A146" i="17"/>
  <c r="T145" i="17"/>
  <c r="R145" i="17"/>
  <c r="Q145" i="17"/>
  <c r="P145" i="17"/>
  <c r="O145" i="17"/>
  <c r="I145" i="17"/>
  <c r="H145" i="17"/>
  <c r="F145" i="17"/>
  <c r="D145" i="17"/>
  <c r="B145" i="17"/>
  <c r="A145" i="17"/>
  <c r="T144" i="17"/>
  <c r="R144" i="17"/>
  <c r="Q144" i="17"/>
  <c r="P144" i="17"/>
  <c r="O144" i="17"/>
  <c r="I144" i="17"/>
  <c r="H144" i="17"/>
  <c r="F144" i="17"/>
  <c r="D144" i="17"/>
  <c r="B144" i="17"/>
  <c r="A144" i="17"/>
  <c r="T143" i="17"/>
  <c r="R143" i="17"/>
  <c r="Q143" i="17"/>
  <c r="P143" i="17"/>
  <c r="O143" i="17"/>
  <c r="I143" i="17"/>
  <c r="H143" i="17"/>
  <c r="F143" i="17"/>
  <c r="D143" i="17"/>
  <c r="B143" i="17"/>
  <c r="A143" i="17"/>
  <c r="T142" i="17"/>
  <c r="R142" i="17"/>
  <c r="Q142" i="17"/>
  <c r="P142" i="17"/>
  <c r="O142" i="17"/>
  <c r="I142" i="17"/>
  <c r="H142" i="17"/>
  <c r="F142" i="17"/>
  <c r="D142" i="17"/>
  <c r="B142" i="17"/>
  <c r="A142" i="17"/>
  <c r="T141" i="17"/>
  <c r="R141" i="17"/>
  <c r="Q141" i="17"/>
  <c r="P141" i="17"/>
  <c r="O141" i="17"/>
  <c r="I141" i="17"/>
  <c r="H141" i="17"/>
  <c r="F141" i="17"/>
  <c r="D141" i="17"/>
  <c r="B141" i="17"/>
  <c r="A141" i="17"/>
  <c r="T140" i="17"/>
  <c r="R140" i="17"/>
  <c r="Q140" i="17"/>
  <c r="P140" i="17"/>
  <c r="O140" i="17"/>
  <c r="I140" i="17"/>
  <c r="H140" i="17"/>
  <c r="F140" i="17"/>
  <c r="D140" i="17"/>
  <c r="B140" i="17"/>
  <c r="A140" i="17"/>
  <c r="T139" i="17"/>
  <c r="R139" i="17"/>
  <c r="Q139" i="17"/>
  <c r="P139" i="17"/>
  <c r="O139" i="17"/>
  <c r="I139" i="17"/>
  <c r="H139" i="17"/>
  <c r="F139" i="17"/>
  <c r="D139" i="17"/>
  <c r="B139" i="17"/>
  <c r="A139" i="17"/>
  <c r="T138" i="17"/>
  <c r="R138" i="17"/>
  <c r="Q138" i="17"/>
  <c r="P138" i="17"/>
  <c r="O138" i="17"/>
  <c r="I138" i="17"/>
  <c r="H138" i="17"/>
  <c r="F138" i="17"/>
  <c r="D138" i="17"/>
  <c r="B138" i="17"/>
  <c r="A138" i="17"/>
  <c r="T137" i="17"/>
  <c r="R137" i="17"/>
  <c r="Q137" i="17"/>
  <c r="P137" i="17"/>
  <c r="O137" i="17"/>
  <c r="I137" i="17"/>
  <c r="H137" i="17"/>
  <c r="F137" i="17"/>
  <c r="D137" i="17"/>
  <c r="B137" i="17"/>
  <c r="A137" i="17"/>
  <c r="T136" i="17"/>
  <c r="R136" i="17"/>
  <c r="Q136" i="17"/>
  <c r="P136" i="17"/>
  <c r="O136" i="17"/>
  <c r="I136" i="17"/>
  <c r="H136" i="17"/>
  <c r="F136" i="17"/>
  <c r="D136" i="17"/>
  <c r="B136" i="17"/>
  <c r="A136" i="17"/>
  <c r="T135" i="17"/>
  <c r="R135" i="17"/>
  <c r="Q135" i="17"/>
  <c r="P135" i="17"/>
  <c r="O135" i="17"/>
  <c r="I135" i="17"/>
  <c r="H135" i="17"/>
  <c r="F135" i="17"/>
  <c r="D135" i="17"/>
  <c r="B135" i="17"/>
  <c r="A135" i="17"/>
  <c r="T134" i="17"/>
  <c r="R134" i="17"/>
  <c r="Q134" i="17"/>
  <c r="P134" i="17"/>
  <c r="O134" i="17"/>
  <c r="I134" i="17"/>
  <c r="H134" i="17"/>
  <c r="F134" i="17"/>
  <c r="D134" i="17"/>
  <c r="B134" i="17"/>
  <c r="A134" i="17"/>
  <c r="T133" i="17"/>
  <c r="R133" i="17"/>
  <c r="Q133" i="17"/>
  <c r="P133" i="17"/>
  <c r="O133" i="17"/>
  <c r="I133" i="17"/>
  <c r="H133" i="17"/>
  <c r="F133" i="17"/>
  <c r="D133" i="17"/>
  <c r="B133" i="17"/>
  <c r="A133" i="17"/>
  <c r="T132" i="17"/>
  <c r="R132" i="17"/>
  <c r="Q132" i="17"/>
  <c r="P132" i="17"/>
  <c r="O132" i="17"/>
  <c r="I132" i="17"/>
  <c r="H132" i="17"/>
  <c r="F132" i="17"/>
  <c r="D132" i="17"/>
  <c r="B132" i="17"/>
  <c r="A132" i="17"/>
  <c r="T131" i="17"/>
  <c r="R131" i="17"/>
  <c r="Q131" i="17"/>
  <c r="P131" i="17"/>
  <c r="O131" i="17"/>
  <c r="I131" i="17"/>
  <c r="H131" i="17"/>
  <c r="F131" i="17"/>
  <c r="D131" i="17"/>
  <c r="B131" i="17"/>
  <c r="A131" i="17"/>
  <c r="T130" i="17"/>
  <c r="R130" i="17"/>
  <c r="Q130" i="17"/>
  <c r="P130" i="17"/>
  <c r="O130" i="17"/>
  <c r="I130" i="17"/>
  <c r="H130" i="17"/>
  <c r="F130" i="17"/>
  <c r="D130" i="17"/>
  <c r="B130" i="17"/>
  <c r="A130" i="17"/>
  <c r="T129" i="17"/>
  <c r="R129" i="17"/>
  <c r="Q129" i="17"/>
  <c r="P129" i="17"/>
  <c r="O129" i="17"/>
  <c r="I129" i="17"/>
  <c r="H129" i="17"/>
  <c r="F129" i="17"/>
  <c r="D129" i="17"/>
  <c r="B129" i="17"/>
  <c r="A129" i="17"/>
  <c r="AB128" i="17"/>
  <c r="AA128" i="17"/>
  <c r="T128" i="17"/>
  <c r="R128" i="17"/>
  <c r="Q128" i="17"/>
  <c r="P128" i="17"/>
  <c r="O128" i="17"/>
  <c r="I128" i="17"/>
  <c r="H128" i="17"/>
  <c r="F128" i="17"/>
  <c r="D128" i="17"/>
  <c r="B128" i="17"/>
  <c r="A128" i="17"/>
  <c r="AB127" i="17"/>
  <c r="AA127" i="17"/>
  <c r="T127" i="17"/>
  <c r="R127" i="17"/>
  <c r="Q127" i="17"/>
  <c r="P127" i="17"/>
  <c r="O127" i="17"/>
  <c r="I127" i="17"/>
  <c r="H127" i="17"/>
  <c r="F127" i="17"/>
  <c r="D127" i="17"/>
  <c r="B127" i="17"/>
  <c r="A127" i="17"/>
  <c r="AB126" i="17"/>
  <c r="AA126" i="17"/>
  <c r="T126" i="17"/>
  <c r="R126" i="17"/>
  <c r="Q126" i="17"/>
  <c r="P126" i="17"/>
  <c r="O126" i="17"/>
  <c r="I126" i="17"/>
  <c r="H126" i="17"/>
  <c r="F126" i="17"/>
  <c r="D126" i="17"/>
  <c r="B126" i="17"/>
  <c r="A126" i="17"/>
  <c r="AB125" i="17"/>
  <c r="AA125" i="17"/>
  <c r="T125" i="17"/>
  <c r="R125" i="17"/>
  <c r="Q125" i="17"/>
  <c r="P125" i="17"/>
  <c r="O125" i="17"/>
  <c r="I125" i="17"/>
  <c r="H125" i="17"/>
  <c r="F125" i="17"/>
  <c r="D125" i="17"/>
  <c r="B125" i="17"/>
  <c r="A125" i="17"/>
  <c r="AB124" i="17"/>
  <c r="AA124" i="17"/>
  <c r="T124" i="17"/>
  <c r="R124" i="17"/>
  <c r="Q124" i="17"/>
  <c r="P124" i="17"/>
  <c r="O124" i="17"/>
  <c r="I124" i="17"/>
  <c r="H124" i="17"/>
  <c r="F124" i="17"/>
  <c r="D124" i="17"/>
  <c r="B124" i="17"/>
  <c r="A124" i="17"/>
  <c r="AB123" i="17"/>
  <c r="AA123" i="17"/>
  <c r="T123" i="17"/>
  <c r="R123" i="17"/>
  <c r="Q123" i="17"/>
  <c r="P123" i="17"/>
  <c r="O123" i="17"/>
  <c r="I123" i="17"/>
  <c r="H123" i="17"/>
  <c r="F123" i="17"/>
  <c r="D123" i="17"/>
  <c r="B123" i="17"/>
  <c r="A123" i="17"/>
  <c r="AB122" i="17"/>
  <c r="AA122" i="17"/>
  <c r="T122" i="17"/>
  <c r="R122" i="17"/>
  <c r="Q122" i="17"/>
  <c r="P122" i="17"/>
  <c r="O122" i="17"/>
  <c r="I122" i="17"/>
  <c r="H122" i="17"/>
  <c r="F122" i="17"/>
  <c r="D122" i="17"/>
  <c r="B122" i="17"/>
  <c r="A122" i="17"/>
  <c r="T121" i="17"/>
  <c r="R121" i="17"/>
  <c r="Q121" i="17"/>
  <c r="P121" i="17"/>
  <c r="O121" i="17"/>
  <c r="I121" i="17"/>
  <c r="H121" i="17"/>
  <c r="F121" i="17"/>
  <c r="D121" i="17"/>
  <c r="B121" i="17"/>
  <c r="A121" i="17"/>
  <c r="AB121" i="17"/>
  <c r="AA121" i="17"/>
  <c r="T120" i="17"/>
  <c r="R120" i="17"/>
  <c r="Q120" i="17"/>
  <c r="P120" i="17"/>
  <c r="O120" i="17"/>
  <c r="I120" i="17"/>
  <c r="H120" i="17"/>
  <c r="F120" i="17"/>
  <c r="D120" i="17"/>
  <c r="B120" i="17"/>
  <c r="A120" i="17"/>
  <c r="AB120" i="17"/>
  <c r="AA120" i="17"/>
  <c r="T119" i="17"/>
  <c r="R119" i="17"/>
  <c r="Q119" i="17"/>
  <c r="P119" i="17"/>
  <c r="O119" i="17"/>
  <c r="I119" i="17"/>
  <c r="H119" i="17"/>
  <c r="F119" i="17"/>
  <c r="D119" i="17"/>
  <c r="B119" i="17"/>
  <c r="A119" i="17"/>
  <c r="AB119" i="17"/>
  <c r="AA119" i="17"/>
  <c r="T118" i="17"/>
  <c r="R118" i="17"/>
  <c r="Q118" i="17"/>
  <c r="P118" i="17"/>
  <c r="O118" i="17"/>
  <c r="I118" i="17"/>
  <c r="H118" i="17"/>
  <c r="F118" i="17"/>
  <c r="D118" i="17"/>
  <c r="B118" i="17"/>
  <c r="A118" i="17"/>
  <c r="AB118" i="17"/>
  <c r="AA118" i="17"/>
  <c r="T117" i="17"/>
  <c r="R117" i="17"/>
  <c r="Q117" i="17"/>
  <c r="P117" i="17"/>
  <c r="O117" i="17"/>
  <c r="I117" i="17"/>
  <c r="H117" i="17"/>
  <c r="F117" i="17"/>
  <c r="D117" i="17"/>
  <c r="B117" i="17"/>
  <c r="A117" i="17"/>
  <c r="AB117" i="17"/>
  <c r="AA117" i="17"/>
  <c r="T116" i="17"/>
  <c r="R116" i="17"/>
  <c r="Q116" i="17"/>
  <c r="P116" i="17"/>
  <c r="O116" i="17"/>
  <c r="I116" i="17"/>
  <c r="H116" i="17"/>
  <c r="F116" i="17"/>
  <c r="D116" i="17"/>
  <c r="B116" i="17"/>
  <c r="A116" i="17"/>
  <c r="AB116" i="17"/>
  <c r="AA116" i="17"/>
  <c r="T115" i="17"/>
  <c r="R115" i="17"/>
  <c r="Q115" i="17"/>
  <c r="P115" i="17"/>
  <c r="O115" i="17"/>
  <c r="I115" i="17"/>
  <c r="H115" i="17"/>
  <c r="F115" i="17"/>
  <c r="D115" i="17"/>
  <c r="B115" i="17"/>
  <c r="A115" i="17"/>
  <c r="AB115" i="17"/>
  <c r="AA115" i="17"/>
  <c r="T114" i="17"/>
  <c r="R114" i="17"/>
  <c r="Q114" i="17"/>
  <c r="P114" i="17"/>
  <c r="O114" i="17"/>
  <c r="I114" i="17"/>
  <c r="H114" i="17"/>
  <c r="F114" i="17"/>
  <c r="D114" i="17"/>
  <c r="B114" i="17"/>
  <c r="A114" i="17"/>
  <c r="AB114" i="17"/>
  <c r="AA114" i="17"/>
  <c r="T113" i="17"/>
  <c r="R113" i="17"/>
  <c r="Q113" i="17"/>
  <c r="P113" i="17"/>
  <c r="O113" i="17"/>
  <c r="I113" i="17"/>
  <c r="H113" i="17"/>
  <c r="F113" i="17"/>
  <c r="D113" i="17"/>
  <c r="B113" i="17"/>
  <c r="A113" i="17"/>
  <c r="AB113" i="17"/>
  <c r="AA113" i="17"/>
  <c r="T112" i="17"/>
  <c r="R112" i="17"/>
  <c r="Q112" i="17"/>
  <c r="P112" i="17"/>
  <c r="O112" i="17"/>
  <c r="I112" i="17"/>
  <c r="H112" i="17"/>
  <c r="F112" i="17"/>
  <c r="D112" i="17"/>
  <c r="B112" i="17"/>
  <c r="A112" i="17"/>
  <c r="AB112" i="17"/>
  <c r="AA112" i="17"/>
  <c r="T111" i="17"/>
  <c r="R111" i="17"/>
  <c r="Q111" i="17"/>
  <c r="P111" i="17"/>
  <c r="O111" i="17"/>
  <c r="I111" i="17"/>
  <c r="H111" i="17"/>
  <c r="F111" i="17"/>
  <c r="D111" i="17"/>
  <c r="B111" i="17"/>
  <c r="A111" i="17"/>
  <c r="AB111" i="17"/>
  <c r="AA111" i="17"/>
  <c r="T110" i="17"/>
  <c r="R110" i="17"/>
  <c r="Q110" i="17"/>
  <c r="P110" i="17"/>
  <c r="O110" i="17"/>
  <c r="I110" i="17"/>
  <c r="H110" i="17"/>
  <c r="F110" i="17"/>
  <c r="D110" i="17"/>
  <c r="B110" i="17"/>
  <c r="A110" i="17"/>
  <c r="AB110" i="17"/>
  <c r="AA110" i="17"/>
  <c r="T109" i="17"/>
  <c r="R109" i="17"/>
  <c r="Q109" i="17"/>
  <c r="P109" i="17"/>
  <c r="O109" i="17"/>
  <c r="I109" i="17"/>
  <c r="H109" i="17"/>
  <c r="F109" i="17"/>
  <c r="D109" i="17"/>
  <c r="B109" i="17"/>
  <c r="A109" i="17"/>
  <c r="AB109" i="17"/>
  <c r="AA109" i="17"/>
  <c r="T108" i="17"/>
  <c r="R108" i="17"/>
  <c r="Q108" i="17"/>
  <c r="P108" i="17"/>
  <c r="O108" i="17"/>
  <c r="I108" i="17"/>
  <c r="H108" i="17"/>
  <c r="F108" i="17"/>
  <c r="D108" i="17"/>
  <c r="B108" i="17"/>
  <c r="A108" i="17"/>
  <c r="AB108" i="17"/>
  <c r="AA108" i="17"/>
  <c r="T107" i="17"/>
  <c r="R107" i="17"/>
  <c r="Q107" i="17"/>
  <c r="P107" i="17"/>
  <c r="O107" i="17"/>
  <c r="I107" i="17"/>
  <c r="H107" i="17"/>
  <c r="F107" i="17"/>
  <c r="D107" i="17"/>
  <c r="B107" i="17"/>
  <c r="A107" i="17"/>
  <c r="AB107" i="17"/>
  <c r="AA107" i="17"/>
  <c r="T106" i="17"/>
  <c r="R106" i="17"/>
  <c r="Q106" i="17"/>
  <c r="P106" i="17"/>
  <c r="O106" i="17"/>
  <c r="I106" i="17"/>
  <c r="H106" i="17"/>
  <c r="F106" i="17"/>
  <c r="D106" i="17"/>
  <c r="B106" i="17"/>
  <c r="A106" i="17"/>
  <c r="AB106" i="17"/>
  <c r="AA106" i="17"/>
  <c r="T105" i="17"/>
  <c r="R105" i="17"/>
  <c r="Q105" i="17"/>
  <c r="P105" i="17"/>
  <c r="O105" i="17"/>
  <c r="I105" i="17"/>
  <c r="H105" i="17"/>
  <c r="F105" i="17"/>
  <c r="D105" i="17"/>
  <c r="B105" i="17"/>
  <c r="A105" i="17"/>
  <c r="AB105" i="17"/>
  <c r="AA105" i="17"/>
  <c r="T104" i="17"/>
  <c r="R104" i="17"/>
  <c r="Q104" i="17"/>
  <c r="P104" i="17"/>
  <c r="O104" i="17"/>
  <c r="I104" i="17"/>
  <c r="H104" i="17"/>
  <c r="F104" i="17"/>
  <c r="D104" i="17"/>
  <c r="B104" i="17"/>
  <c r="A104" i="17"/>
  <c r="AB104" i="17"/>
  <c r="AA104" i="17"/>
  <c r="T103" i="17"/>
  <c r="R103" i="17"/>
  <c r="Q103" i="17"/>
  <c r="P103" i="17"/>
  <c r="O103" i="17"/>
  <c r="I103" i="17"/>
  <c r="H103" i="17"/>
  <c r="F103" i="17"/>
  <c r="D103" i="17"/>
  <c r="B103" i="17"/>
  <c r="A103" i="17"/>
  <c r="AB103" i="17"/>
  <c r="AA103" i="17"/>
  <c r="T102" i="17"/>
  <c r="R102" i="17"/>
  <c r="Q102" i="17"/>
  <c r="P102" i="17"/>
  <c r="O102" i="17"/>
  <c r="I102" i="17"/>
  <c r="H102" i="17"/>
  <c r="F102" i="17"/>
  <c r="D102" i="17"/>
  <c r="B102" i="17"/>
  <c r="A102" i="17"/>
  <c r="AB102" i="17"/>
  <c r="AA102" i="17"/>
  <c r="T101" i="17"/>
  <c r="R101" i="17"/>
  <c r="Q101" i="17"/>
  <c r="P101" i="17"/>
  <c r="O101" i="17"/>
  <c r="I101" i="17"/>
  <c r="H101" i="17"/>
  <c r="F101" i="17"/>
  <c r="D101" i="17"/>
  <c r="B101" i="17"/>
  <c r="A101" i="17"/>
  <c r="AB101" i="17"/>
  <c r="AA101" i="17"/>
  <c r="T100" i="17"/>
  <c r="R100" i="17"/>
  <c r="Q100" i="17"/>
  <c r="P100" i="17"/>
  <c r="O100" i="17"/>
  <c r="I100" i="17"/>
  <c r="H100" i="17"/>
  <c r="F100" i="17"/>
  <c r="D100" i="17"/>
  <c r="B100" i="17"/>
  <c r="A100" i="17"/>
  <c r="AB100" i="17"/>
  <c r="AA100" i="17"/>
  <c r="T99" i="17"/>
  <c r="R99" i="17"/>
  <c r="Q99" i="17"/>
  <c r="P99" i="17"/>
  <c r="O99" i="17"/>
  <c r="I99" i="17"/>
  <c r="H99" i="17"/>
  <c r="F99" i="17"/>
  <c r="D99" i="17"/>
  <c r="B99" i="17"/>
  <c r="A99" i="17"/>
  <c r="AB99" i="17"/>
  <c r="AA99" i="17"/>
  <c r="T98" i="17"/>
  <c r="R98" i="17"/>
  <c r="Q98" i="17"/>
  <c r="P98" i="17"/>
  <c r="O98" i="17"/>
  <c r="I98" i="17"/>
  <c r="H98" i="17"/>
  <c r="F98" i="17"/>
  <c r="D98" i="17"/>
  <c r="B98" i="17"/>
  <c r="A98" i="17"/>
  <c r="AB98" i="17"/>
  <c r="AA98" i="17"/>
  <c r="T97" i="17"/>
  <c r="R97" i="17"/>
  <c r="Q97" i="17"/>
  <c r="P97" i="17"/>
  <c r="O97" i="17"/>
  <c r="I97" i="17"/>
  <c r="H97" i="17"/>
  <c r="F97" i="17"/>
  <c r="D97" i="17"/>
  <c r="B97" i="17"/>
  <c r="A97" i="17"/>
  <c r="AB97" i="17"/>
  <c r="AA97" i="17"/>
  <c r="T96" i="17"/>
  <c r="R96" i="17"/>
  <c r="Q96" i="17"/>
  <c r="P96" i="17"/>
  <c r="O96" i="17"/>
  <c r="I96" i="17"/>
  <c r="H96" i="17"/>
  <c r="F96" i="17"/>
  <c r="D96" i="17"/>
  <c r="B96" i="17"/>
  <c r="A96" i="17"/>
  <c r="AB96" i="17"/>
  <c r="AA96" i="17"/>
  <c r="T95" i="17"/>
  <c r="R95" i="17"/>
  <c r="Q95" i="17"/>
  <c r="P95" i="17"/>
  <c r="O95" i="17"/>
  <c r="I95" i="17"/>
  <c r="H95" i="17"/>
  <c r="F95" i="17"/>
  <c r="D95" i="17"/>
  <c r="B95" i="17"/>
  <c r="A95" i="17"/>
  <c r="AB95" i="17"/>
  <c r="AA95" i="17"/>
  <c r="T94" i="17"/>
  <c r="R94" i="17"/>
  <c r="Q94" i="17"/>
  <c r="P94" i="17"/>
  <c r="O94" i="17"/>
  <c r="I94" i="17"/>
  <c r="H94" i="17"/>
  <c r="F94" i="17"/>
  <c r="D94" i="17"/>
  <c r="B94" i="17"/>
  <c r="A94" i="17"/>
  <c r="AB94" i="17"/>
  <c r="AA94" i="17"/>
  <c r="T93" i="17"/>
  <c r="R93" i="17"/>
  <c r="Q93" i="17"/>
  <c r="P93" i="17"/>
  <c r="O93" i="17"/>
  <c r="I93" i="17"/>
  <c r="H93" i="17"/>
  <c r="F93" i="17"/>
  <c r="D93" i="17"/>
  <c r="B93" i="17"/>
  <c r="A93" i="17"/>
  <c r="AB93" i="17"/>
  <c r="AA93" i="17"/>
  <c r="T92" i="17"/>
  <c r="R92" i="17"/>
  <c r="Q92" i="17"/>
  <c r="P92" i="17"/>
  <c r="O92" i="17"/>
  <c r="I92" i="17"/>
  <c r="H92" i="17"/>
  <c r="F92" i="17"/>
  <c r="D92" i="17"/>
  <c r="B92" i="17"/>
  <c r="A92" i="17"/>
  <c r="AB92" i="17"/>
  <c r="AA92" i="17"/>
  <c r="T91" i="17"/>
  <c r="R91" i="17"/>
  <c r="Q91" i="17"/>
  <c r="P91" i="17"/>
  <c r="O91" i="17"/>
  <c r="I91" i="17"/>
  <c r="H91" i="17"/>
  <c r="F91" i="17"/>
  <c r="D91" i="17"/>
  <c r="B91" i="17"/>
  <c r="A91" i="17"/>
  <c r="AB91" i="17"/>
  <c r="AA91" i="17"/>
  <c r="T90" i="17"/>
  <c r="R90" i="17"/>
  <c r="Q90" i="17"/>
  <c r="P90" i="17"/>
  <c r="O90" i="17"/>
  <c r="I90" i="17"/>
  <c r="H90" i="17"/>
  <c r="F90" i="17"/>
  <c r="D90" i="17"/>
  <c r="B90" i="17"/>
  <c r="A90" i="17"/>
  <c r="AB90" i="17"/>
  <c r="AA90" i="17"/>
  <c r="T89" i="17"/>
  <c r="R89" i="17"/>
  <c r="Q89" i="17"/>
  <c r="P89" i="17"/>
  <c r="O89" i="17"/>
  <c r="I89" i="17"/>
  <c r="H89" i="17"/>
  <c r="F89" i="17"/>
  <c r="D89" i="17"/>
  <c r="B89" i="17"/>
  <c r="A89" i="17"/>
  <c r="AB89" i="17"/>
  <c r="AA89" i="17"/>
  <c r="T88" i="17"/>
  <c r="R88" i="17"/>
  <c r="Q88" i="17"/>
  <c r="P88" i="17"/>
  <c r="O88" i="17"/>
  <c r="I88" i="17"/>
  <c r="H88" i="17"/>
  <c r="F88" i="17"/>
  <c r="D88" i="17"/>
  <c r="B88" i="17"/>
  <c r="A88" i="17"/>
  <c r="AB88" i="17"/>
  <c r="AA88" i="17"/>
  <c r="T87" i="17"/>
  <c r="R87" i="17"/>
  <c r="Q87" i="17"/>
  <c r="P87" i="17"/>
  <c r="O87" i="17"/>
  <c r="I87" i="17"/>
  <c r="H87" i="17"/>
  <c r="F87" i="17"/>
  <c r="D87" i="17"/>
  <c r="B87" i="17"/>
  <c r="A87" i="17"/>
  <c r="AB87" i="17"/>
  <c r="AA87" i="17"/>
  <c r="T86" i="17"/>
  <c r="R86" i="17"/>
  <c r="Q86" i="17"/>
  <c r="P86" i="17"/>
  <c r="O86" i="17"/>
  <c r="I86" i="17"/>
  <c r="H86" i="17"/>
  <c r="F86" i="17"/>
  <c r="D86" i="17"/>
  <c r="B86" i="17"/>
  <c r="A86" i="17"/>
  <c r="AB86" i="17"/>
  <c r="AA86" i="17"/>
  <c r="T85" i="17"/>
  <c r="R85" i="17"/>
  <c r="Q85" i="17"/>
  <c r="P85" i="17"/>
  <c r="O85" i="17"/>
  <c r="I85" i="17"/>
  <c r="H85" i="17"/>
  <c r="F85" i="17"/>
  <c r="D85" i="17"/>
  <c r="B85" i="17"/>
  <c r="A85" i="17"/>
  <c r="AB85" i="17"/>
  <c r="AA85" i="17"/>
  <c r="T84" i="17"/>
  <c r="R84" i="17"/>
  <c r="Q84" i="17"/>
  <c r="P84" i="17"/>
  <c r="O84" i="17"/>
  <c r="I84" i="17"/>
  <c r="H84" i="17"/>
  <c r="F84" i="17"/>
  <c r="D84" i="17"/>
  <c r="B84" i="17"/>
  <c r="A84" i="17"/>
  <c r="AB84" i="17"/>
  <c r="AA84" i="17"/>
  <c r="T83" i="17"/>
  <c r="R83" i="17"/>
  <c r="Q83" i="17"/>
  <c r="P83" i="17"/>
  <c r="O83" i="17"/>
  <c r="I83" i="17"/>
  <c r="H83" i="17"/>
  <c r="F83" i="17"/>
  <c r="D83" i="17"/>
  <c r="B83" i="17"/>
  <c r="A83" i="17"/>
  <c r="AB82" i="17"/>
  <c r="AA82" i="17"/>
  <c r="T82" i="17"/>
  <c r="R82" i="17"/>
  <c r="Q82" i="17"/>
  <c r="P82" i="17"/>
  <c r="O82" i="17"/>
  <c r="I82" i="17"/>
  <c r="H82" i="17"/>
  <c r="F82" i="17"/>
  <c r="D82" i="17"/>
  <c r="B82" i="17"/>
  <c r="A82" i="17"/>
  <c r="AB81" i="17"/>
  <c r="AA81" i="17"/>
  <c r="T81" i="17"/>
  <c r="R81" i="17"/>
  <c r="Q81" i="17"/>
  <c r="P81" i="17"/>
  <c r="O81" i="17"/>
  <c r="I81" i="17"/>
  <c r="H81" i="17"/>
  <c r="F81" i="17"/>
  <c r="D81" i="17"/>
  <c r="B81" i="17"/>
  <c r="A81" i="17"/>
  <c r="AB80" i="17"/>
  <c r="AA80" i="17"/>
  <c r="T80" i="17"/>
  <c r="R80" i="17"/>
  <c r="Q80" i="17"/>
  <c r="P80" i="17"/>
  <c r="O80" i="17"/>
  <c r="I80" i="17"/>
  <c r="H80" i="17"/>
  <c r="F80" i="17"/>
  <c r="D80" i="17"/>
  <c r="B80" i="17"/>
  <c r="A80" i="17"/>
  <c r="AB79" i="17"/>
  <c r="AA79" i="17"/>
  <c r="T79" i="17"/>
  <c r="R79" i="17"/>
  <c r="Q79" i="17"/>
  <c r="P79" i="17"/>
  <c r="O79" i="17"/>
  <c r="I79" i="17"/>
  <c r="H79" i="17"/>
  <c r="F79" i="17"/>
  <c r="D79" i="17"/>
  <c r="B79" i="17"/>
  <c r="A79" i="17"/>
  <c r="AB78" i="17"/>
  <c r="AA78" i="17"/>
  <c r="T78" i="17"/>
  <c r="R78" i="17"/>
  <c r="Q78" i="17"/>
  <c r="P78" i="17"/>
  <c r="O78" i="17"/>
  <c r="I78" i="17"/>
  <c r="H78" i="17"/>
  <c r="F78" i="17"/>
  <c r="D78" i="17"/>
  <c r="B78" i="17"/>
  <c r="A78" i="17"/>
  <c r="AB77" i="17"/>
  <c r="AA77" i="17"/>
  <c r="T77" i="17"/>
  <c r="R77" i="17"/>
  <c r="Q77" i="17"/>
  <c r="P77" i="17"/>
  <c r="O77" i="17"/>
  <c r="I77" i="17"/>
  <c r="H77" i="17"/>
  <c r="F77" i="17"/>
  <c r="D77" i="17"/>
  <c r="B77" i="17"/>
  <c r="A77" i="17"/>
  <c r="AB76" i="17"/>
  <c r="AA76" i="17"/>
  <c r="T76" i="17"/>
  <c r="R76" i="17"/>
  <c r="Q76" i="17"/>
  <c r="P76" i="17"/>
  <c r="O76" i="17"/>
  <c r="I76" i="17"/>
  <c r="H76" i="17"/>
  <c r="F76" i="17"/>
  <c r="D76" i="17"/>
  <c r="B76" i="17"/>
  <c r="A76" i="17"/>
  <c r="AB75" i="17"/>
  <c r="AA75" i="17"/>
  <c r="T75" i="17"/>
  <c r="R75" i="17"/>
  <c r="Q75" i="17"/>
  <c r="P75" i="17"/>
  <c r="O75" i="17"/>
  <c r="I75" i="17"/>
  <c r="H75" i="17"/>
  <c r="F75" i="17"/>
  <c r="D75" i="17"/>
  <c r="B75" i="17"/>
  <c r="A75" i="17"/>
  <c r="AB74" i="17"/>
  <c r="AA74" i="17"/>
  <c r="T74" i="17"/>
  <c r="R74" i="17"/>
  <c r="Q74" i="17"/>
  <c r="P74" i="17"/>
  <c r="O74" i="17"/>
  <c r="I74" i="17"/>
  <c r="H74" i="17"/>
  <c r="F74" i="17"/>
  <c r="D74" i="17"/>
  <c r="B74" i="17"/>
  <c r="A74" i="17"/>
  <c r="AB73" i="17"/>
  <c r="AA73" i="17"/>
  <c r="T73" i="17"/>
  <c r="R73" i="17"/>
  <c r="Q73" i="17"/>
  <c r="P73" i="17"/>
  <c r="O73" i="17"/>
  <c r="I73" i="17"/>
  <c r="H73" i="17"/>
  <c r="F73" i="17"/>
  <c r="D73" i="17"/>
  <c r="B73" i="17"/>
  <c r="A73" i="17"/>
  <c r="AB72" i="17"/>
  <c r="AA72" i="17"/>
  <c r="T72" i="17"/>
  <c r="R72" i="17"/>
  <c r="Q72" i="17"/>
  <c r="P72" i="17"/>
  <c r="O72" i="17"/>
  <c r="I72" i="17"/>
  <c r="H72" i="17"/>
  <c r="F72" i="17"/>
  <c r="D72" i="17"/>
  <c r="B72" i="17"/>
  <c r="A72" i="17"/>
  <c r="AB71" i="17"/>
  <c r="AA71" i="17"/>
  <c r="T71" i="17"/>
  <c r="R71" i="17"/>
  <c r="Q71" i="17"/>
  <c r="P71" i="17"/>
  <c r="O71" i="17"/>
  <c r="I71" i="17"/>
  <c r="H71" i="17"/>
  <c r="F71" i="17"/>
  <c r="D71" i="17"/>
  <c r="B71" i="17"/>
  <c r="A71" i="17"/>
  <c r="AB70" i="17"/>
  <c r="AA70" i="17"/>
  <c r="T70" i="17"/>
  <c r="R70" i="17"/>
  <c r="Q70" i="17"/>
  <c r="P70" i="17"/>
  <c r="O70" i="17"/>
  <c r="I70" i="17"/>
  <c r="H70" i="17"/>
  <c r="F70" i="17"/>
  <c r="D70" i="17"/>
  <c r="B70" i="17"/>
  <c r="A70" i="17"/>
  <c r="AB69" i="17"/>
  <c r="AA69" i="17"/>
  <c r="T69" i="17"/>
  <c r="R69" i="17"/>
  <c r="Q69" i="17"/>
  <c r="P69" i="17"/>
  <c r="O69" i="17"/>
  <c r="I69" i="17"/>
  <c r="H69" i="17"/>
  <c r="F69" i="17"/>
  <c r="D69" i="17"/>
  <c r="B69" i="17"/>
  <c r="A69" i="17"/>
  <c r="AB68" i="17"/>
  <c r="AA68" i="17"/>
  <c r="T68" i="17"/>
  <c r="R68" i="17"/>
  <c r="Q68" i="17"/>
  <c r="P68" i="17"/>
  <c r="O68" i="17"/>
  <c r="I68" i="17"/>
  <c r="H68" i="17"/>
  <c r="F68" i="17"/>
  <c r="D68" i="17"/>
  <c r="B68" i="17"/>
  <c r="A68" i="17"/>
  <c r="AB67" i="17"/>
  <c r="AA67" i="17"/>
  <c r="T67" i="17"/>
  <c r="R67" i="17"/>
  <c r="Q67" i="17"/>
  <c r="P67" i="17"/>
  <c r="O67" i="17"/>
  <c r="I67" i="17"/>
  <c r="H67" i="17"/>
  <c r="F67" i="17"/>
  <c r="D67" i="17"/>
  <c r="B67" i="17"/>
  <c r="A67" i="17"/>
  <c r="AB66" i="17"/>
  <c r="AA66" i="17"/>
  <c r="T66" i="17"/>
  <c r="R66" i="17"/>
  <c r="Q66" i="17"/>
  <c r="P66" i="17"/>
  <c r="O66" i="17"/>
  <c r="I66" i="17"/>
  <c r="H66" i="17"/>
  <c r="F66" i="17"/>
  <c r="D66" i="17"/>
  <c r="B66" i="17"/>
  <c r="A66" i="17"/>
  <c r="AB65" i="17"/>
  <c r="AA65" i="17"/>
  <c r="T65" i="17"/>
  <c r="R65" i="17"/>
  <c r="Q65" i="17"/>
  <c r="P65" i="17"/>
  <c r="O65" i="17"/>
  <c r="I65" i="17"/>
  <c r="H65" i="17"/>
  <c r="F65" i="17"/>
  <c r="D65" i="17"/>
  <c r="B65" i="17"/>
  <c r="A65" i="17"/>
  <c r="AB64" i="17"/>
  <c r="AA64" i="17"/>
  <c r="T64" i="17"/>
  <c r="R64" i="17"/>
  <c r="Q64" i="17"/>
  <c r="P64" i="17"/>
  <c r="O64" i="17"/>
  <c r="I64" i="17"/>
  <c r="H64" i="17"/>
  <c r="F64" i="17"/>
  <c r="D64" i="17"/>
  <c r="B64" i="17"/>
  <c r="A64" i="17"/>
  <c r="AB63" i="17"/>
  <c r="AA63" i="17"/>
  <c r="T63" i="17"/>
  <c r="R63" i="17"/>
  <c r="Q63" i="17"/>
  <c r="P63" i="17"/>
  <c r="O63" i="17"/>
  <c r="I63" i="17"/>
  <c r="H63" i="17"/>
  <c r="F63" i="17"/>
  <c r="D63" i="17"/>
  <c r="B63" i="17"/>
  <c r="A63" i="17"/>
  <c r="AB62" i="17"/>
  <c r="AA62" i="17"/>
  <c r="T62" i="17"/>
  <c r="R62" i="17"/>
  <c r="Q62" i="17"/>
  <c r="P62" i="17"/>
  <c r="O62" i="17"/>
  <c r="I62" i="17"/>
  <c r="H62" i="17"/>
  <c r="F62" i="17"/>
  <c r="D62" i="17"/>
  <c r="B62" i="17"/>
  <c r="A62" i="17"/>
  <c r="AB61" i="17"/>
  <c r="AA61" i="17"/>
  <c r="T61" i="17"/>
  <c r="R61" i="17"/>
  <c r="Q61" i="17"/>
  <c r="P61" i="17"/>
  <c r="O61" i="17"/>
  <c r="I61" i="17"/>
  <c r="H61" i="17"/>
  <c r="F61" i="17"/>
  <c r="D61" i="17"/>
  <c r="B61" i="17"/>
  <c r="A61" i="17"/>
  <c r="AB60" i="17"/>
  <c r="AA60" i="17"/>
  <c r="T60" i="17"/>
  <c r="R60" i="17"/>
  <c r="Q60" i="17"/>
  <c r="P60" i="17"/>
  <c r="O60" i="17"/>
  <c r="I60" i="17"/>
  <c r="H60" i="17"/>
  <c r="F60" i="17"/>
  <c r="D60" i="17"/>
  <c r="B60" i="17"/>
  <c r="A60" i="17"/>
  <c r="AB59" i="17"/>
  <c r="AA59" i="17"/>
  <c r="T59" i="17"/>
  <c r="R59" i="17"/>
  <c r="Q59" i="17"/>
  <c r="P59" i="17"/>
  <c r="O59" i="17"/>
  <c r="I59" i="17"/>
  <c r="H59" i="17"/>
  <c r="F59" i="17"/>
  <c r="D59" i="17"/>
  <c r="B59" i="17"/>
  <c r="A59" i="17"/>
  <c r="AB58" i="17"/>
  <c r="AA58" i="17"/>
  <c r="T58" i="17"/>
  <c r="R58" i="17"/>
  <c r="Q58" i="17"/>
  <c r="P58" i="17"/>
  <c r="O58" i="17"/>
  <c r="I58" i="17"/>
  <c r="H58" i="17"/>
  <c r="F58" i="17"/>
  <c r="D58" i="17"/>
  <c r="B58" i="17"/>
  <c r="A58" i="17"/>
  <c r="AB57" i="17"/>
  <c r="AA57" i="17"/>
  <c r="T57" i="17"/>
  <c r="R57" i="17"/>
  <c r="Q57" i="17"/>
  <c r="P57" i="17"/>
  <c r="O57" i="17"/>
  <c r="I57" i="17"/>
  <c r="H57" i="17"/>
  <c r="F57" i="17"/>
  <c r="D57" i="17"/>
  <c r="B57" i="17"/>
  <c r="A57" i="17"/>
  <c r="AB56" i="17"/>
  <c r="AA56" i="17"/>
  <c r="T56" i="17"/>
  <c r="R56" i="17"/>
  <c r="Q56" i="17"/>
  <c r="P56" i="17"/>
  <c r="O56" i="17"/>
  <c r="I56" i="17"/>
  <c r="H56" i="17"/>
  <c r="F56" i="17"/>
  <c r="D56" i="17"/>
  <c r="B56" i="17"/>
  <c r="A56" i="17"/>
  <c r="AB55" i="17"/>
  <c r="AA55" i="17"/>
  <c r="T55" i="17"/>
  <c r="R55" i="17"/>
  <c r="Q55" i="17"/>
  <c r="P55" i="17"/>
  <c r="O55" i="17"/>
  <c r="I55" i="17"/>
  <c r="H55" i="17"/>
  <c r="F55" i="17"/>
  <c r="D55" i="17"/>
  <c r="B55" i="17"/>
  <c r="A55" i="17"/>
  <c r="AB54" i="17"/>
  <c r="AA54" i="17"/>
  <c r="T54" i="17"/>
  <c r="R54" i="17"/>
  <c r="Q54" i="17"/>
  <c r="P54" i="17"/>
  <c r="O54" i="17"/>
  <c r="I54" i="17"/>
  <c r="H54" i="17"/>
  <c r="F54" i="17"/>
  <c r="D54" i="17"/>
  <c r="B54" i="17"/>
  <c r="A54" i="17"/>
  <c r="AB53" i="17"/>
  <c r="AA53" i="17"/>
  <c r="T53" i="17"/>
  <c r="R53" i="17"/>
  <c r="Q53" i="17"/>
  <c r="P53" i="17"/>
  <c r="O53" i="17"/>
  <c r="I53" i="17"/>
  <c r="H53" i="17"/>
  <c r="F53" i="17"/>
  <c r="D53" i="17"/>
  <c r="B53" i="17"/>
  <c r="A53" i="17"/>
  <c r="AB52" i="17"/>
  <c r="AA52" i="17"/>
  <c r="T52" i="17"/>
  <c r="R52" i="17"/>
  <c r="Q52" i="17"/>
  <c r="P52" i="17"/>
  <c r="O52" i="17"/>
  <c r="I52" i="17"/>
  <c r="H52" i="17"/>
  <c r="F52" i="17"/>
  <c r="D52" i="17"/>
  <c r="B52" i="17"/>
  <c r="A52" i="17"/>
  <c r="AB51" i="17"/>
  <c r="AA51" i="17"/>
  <c r="T51" i="17"/>
  <c r="R51" i="17"/>
  <c r="Q51" i="17"/>
  <c r="P51" i="17"/>
  <c r="O51" i="17"/>
  <c r="I51" i="17"/>
  <c r="H51" i="17"/>
  <c r="F51" i="17"/>
  <c r="D51" i="17"/>
  <c r="B51" i="17"/>
  <c r="A51" i="17"/>
  <c r="AB50" i="17"/>
  <c r="AA50" i="17"/>
  <c r="T50" i="17"/>
  <c r="R50" i="17"/>
  <c r="Q50" i="17"/>
  <c r="P50" i="17"/>
  <c r="O50" i="17"/>
  <c r="I50" i="17"/>
  <c r="H50" i="17"/>
  <c r="F50" i="17"/>
  <c r="D50" i="17"/>
  <c r="B50" i="17"/>
  <c r="A50" i="17"/>
  <c r="AB49" i="17"/>
  <c r="AA49" i="17"/>
  <c r="T49" i="17"/>
  <c r="R49" i="17"/>
  <c r="Q49" i="17"/>
  <c r="P49" i="17"/>
  <c r="O49" i="17"/>
  <c r="I49" i="17"/>
  <c r="H49" i="17"/>
  <c r="F49" i="17"/>
  <c r="D49" i="17"/>
  <c r="B49" i="17"/>
  <c r="A49" i="17"/>
  <c r="AB48" i="17"/>
  <c r="AA48" i="17"/>
  <c r="T48" i="17"/>
  <c r="R48" i="17"/>
  <c r="Q48" i="17"/>
  <c r="P48" i="17"/>
  <c r="O48" i="17"/>
  <c r="I48" i="17"/>
  <c r="H48" i="17"/>
  <c r="F48" i="17"/>
  <c r="D48" i="17"/>
  <c r="B48" i="17"/>
  <c r="A48" i="17"/>
  <c r="AB47" i="17"/>
  <c r="AA47" i="17"/>
  <c r="T47" i="17"/>
  <c r="R47" i="17"/>
  <c r="Q47" i="17"/>
  <c r="P47" i="17"/>
  <c r="O47" i="17"/>
  <c r="I47" i="17"/>
  <c r="H47" i="17"/>
  <c r="F47" i="17"/>
  <c r="D47" i="17"/>
  <c r="B47" i="17"/>
  <c r="A47" i="17"/>
  <c r="AB46" i="17"/>
  <c r="AA46" i="17"/>
  <c r="T46" i="17"/>
  <c r="R46" i="17"/>
  <c r="Q46" i="17"/>
  <c r="P46" i="17"/>
  <c r="O46" i="17"/>
  <c r="I46" i="17"/>
  <c r="H46" i="17"/>
  <c r="F46" i="17"/>
  <c r="D46" i="17"/>
  <c r="B46" i="17"/>
  <c r="A46" i="17"/>
  <c r="AB45" i="17"/>
  <c r="AA45" i="17"/>
  <c r="T45" i="17"/>
  <c r="R45" i="17"/>
  <c r="Q45" i="17"/>
  <c r="P45" i="17"/>
  <c r="O45" i="17"/>
  <c r="I45" i="17"/>
  <c r="H45" i="17"/>
  <c r="F45" i="17"/>
  <c r="D45" i="17"/>
  <c r="B45" i="17"/>
  <c r="A45" i="17"/>
  <c r="AB44" i="17"/>
  <c r="AA44" i="17"/>
  <c r="T44" i="17"/>
  <c r="R44" i="17"/>
  <c r="Q44" i="17"/>
  <c r="P44" i="17"/>
  <c r="O44" i="17"/>
  <c r="I44" i="17"/>
  <c r="H44" i="17"/>
  <c r="F44" i="17"/>
  <c r="D44" i="17"/>
  <c r="B44" i="17"/>
  <c r="A44" i="17"/>
  <c r="AB43" i="17"/>
  <c r="AA43" i="17"/>
  <c r="T43" i="17"/>
  <c r="R43" i="17"/>
  <c r="Q43" i="17"/>
  <c r="P43" i="17"/>
  <c r="O43" i="17"/>
  <c r="I43" i="17"/>
  <c r="H43" i="17"/>
  <c r="F43" i="17"/>
  <c r="D43" i="17"/>
  <c r="B43" i="17"/>
  <c r="A43" i="17"/>
  <c r="AB42" i="17"/>
  <c r="AA42" i="17"/>
  <c r="T42" i="17"/>
  <c r="R42" i="17"/>
  <c r="Q42" i="17"/>
  <c r="P42" i="17"/>
  <c r="O42" i="17"/>
  <c r="I42" i="17"/>
  <c r="H42" i="17"/>
  <c r="F42" i="17"/>
  <c r="D42" i="17"/>
  <c r="B42" i="17"/>
  <c r="A42" i="17"/>
  <c r="AB41" i="17"/>
  <c r="AA41" i="17"/>
  <c r="T41" i="17"/>
  <c r="R41" i="17"/>
  <c r="Q41" i="17"/>
  <c r="P41" i="17"/>
  <c r="O41" i="17"/>
  <c r="I41" i="17"/>
  <c r="H41" i="17"/>
  <c r="F41" i="17"/>
  <c r="D41" i="17"/>
  <c r="B41" i="17"/>
  <c r="A41" i="17"/>
  <c r="AB40" i="17"/>
  <c r="AA40" i="17"/>
  <c r="T40" i="17"/>
  <c r="R40" i="17"/>
  <c r="Q40" i="17"/>
  <c r="P40" i="17"/>
  <c r="O40" i="17"/>
  <c r="I40" i="17"/>
  <c r="H40" i="17"/>
  <c r="D40" i="17"/>
  <c r="B40" i="17"/>
  <c r="A40" i="17"/>
  <c r="AB39" i="17"/>
  <c r="AA39" i="17"/>
  <c r="T39" i="17"/>
  <c r="R39" i="17"/>
  <c r="Q39" i="17"/>
  <c r="P39" i="17"/>
  <c r="O39" i="17"/>
  <c r="I39" i="17"/>
  <c r="H39" i="17"/>
  <c r="F39" i="17"/>
  <c r="D39" i="17"/>
  <c r="AB32" i="17"/>
  <c r="AA32" i="17"/>
  <c r="T32" i="17"/>
  <c r="R32" i="17"/>
  <c r="Q32" i="17"/>
  <c r="P32" i="17"/>
  <c r="O32" i="17"/>
  <c r="I32" i="17"/>
  <c r="H32" i="17"/>
  <c r="F32" i="17"/>
  <c r="D32" i="17"/>
  <c r="AB31" i="17"/>
  <c r="AA31" i="17"/>
  <c r="T31" i="17"/>
  <c r="R31" i="17"/>
  <c r="Q31" i="17"/>
  <c r="P31" i="17"/>
  <c r="O31" i="17"/>
  <c r="I31" i="17"/>
  <c r="H31" i="17"/>
  <c r="F31" i="17"/>
  <c r="D31" i="17"/>
  <c r="AB30" i="17"/>
  <c r="AA30" i="17"/>
  <c r="T30" i="17"/>
  <c r="R30" i="17"/>
  <c r="Q30" i="17"/>
  <c r="P30" i="17"/>
  <c r="O30" i="17"/>
  <c r="I30" i="17"/>
  <c r="H30" i="17"/>
  <c r="F30" i="17"/>
  <c r="D30" i="17"/>
  <c r="AB29" i="17"/>
  <c r="AA29" i="17"/>
  <c r="T29" i="17"/>
  <c r="R29" i="17"/>
  <c r="Q29" i="17"/>
  <c r="P29" i="17"/>
  <c r="O29" i="17"/>
  <c r="I29" i="17"/>
  <c r="H29" i="17"/>
  <c r="F29" i="17"/>
  <c r="D29" i="17"/>
  <c r="AB28" i="17"/>
  <c r="AA28" i="17"/>
  <c r="T28" i="17"/>
  <c r="R28" i="17"/>
  <c r="Q28" i="17"/>
  <c r="P28" i="17"/>
  <c r="O28" i="17"/>
  <c r="I28" i="17"/>
  <c r="H28" i="17"/>
  <c r="F28" i="17"/>
  <c r="D28" i="17"/>
  <c r="AB27" i="17"/>
  <c r="AA27" i="17"/>
  <c r="T27" i="17"/>
  <c r="R27" i="17"/>
  <c r="Q27" i="17"/>
  <c r="P27" i="17"/>
  <c r="O27" i="17"/>
  <c r="I27" i="17"/>
  <c r="H27" i="17"/>
  <c r="F27" i="17"/>
  <c r="D27" i="17"/>
  <c r="AB26" i="17"/>
  <c r="AA26" i="17"/>
  <c r="T26" i="17"/>
  <c r="R26" i="17"/>
  <c r="Q26" i="17"/>
  <c r="P26" i="17"/>
  <c r="O26" i="17"/>
  <c r="I26" i="17"/>
  <c r="H26" i="17"/>
  <c r="F26" i="17"/>
  <c r="D26" i="17"/>
  <c r="AB25" i="17"/>
  <c r="AA25" i="17"/>
  <c r="T25" i="17"/>
  <c r="R25" i="17"/>
  <c r="Q25" i="17"/>
  <c r="P25" i="17"/>
  <c r="O25" i="17"/>
  <c r="I25" i="17"/>
  <c r="H25" i="17"/>
  <c r="F25" i="17"/>
  <c r="D25" i="17"/>
  <c r="AB24" i="17"/>
  <c r="AA24" i="17"/>
  <c r="T24" i="17"/>
  <c r="R24" i="17"/>
  <c r="Q24" i="17"/>
  <c r="P24" i="17"/>
  <c r="O24" i="17"/>
  <c r="I24" i="17"/>
  <c r="H24" i="17"/>
  <c r="F24" i="17"/>
  <c r="D24" i="17"/>
  <c r="AB23" i="17"/>
  <c r="AA23" i="17"/>
  <c r="T23" i="17"/>
  <c r="R23" i="17"/>
  <c r="Q23" i="17"/>
  <c r="P23" i="17"/>
  <c r="O23" i="17"/>
  <c r="I23" i="17"/>
  <c r="H23" i="17"/>
  <c r="F23" i="17"/>
  <c r="D23" i="17"/>
  <c r="AB22" i="17"/>
  <c r="AA22" i="17"/>
  <c r="T22" i="17"/>
  <c r="R22" i="17"/>
  <c r="Q22" i="17"/>
  <c r="P22" i="17"/>
  <c r="O22" i="17"/>
  <c r="I22" i="17"/>
  <c r="H22" i="17"/>
  <c r="F22" i="17"/>
  <c r="D22" i="17"/>
  <c r="AB21" i="17"/>
  <c r="AA21" i="17"/>
  <c r="T21" i="17"/>
  <c r="R21" i="17"/>
  <c r="Q21" i="17"/>
  <c r="P21" i="17"/>
  <c r="O21" i="17"/>
  <c r="I21" i="17"/>
  <c r="H21" i="17"/>
  <c r="F21" i="17"/>
  <c r="D21" i="17"/>
  <c r="AB20" i="17"/>
  <c r="AA20" i="17"/>
  <c r="T20" i="17"/>
  <c r="R20" i="17"/>
  <c r="Q20" i="17"/>
  <c r="P20" i="17"/>
  <c r="O20" i="17"/>
  <c r="I20" i="17"/>
  <c r="H20" i="17"/>
  <c r="F20" i="17"/>
  <c r="D20" i="17"/>
  <c r="AB19" i="17"/>
  <c r="AA19" i="17"/>
  <c r="T19" i="17"/>
  <c r="R19" i="17"/>
  <c r="Q19" i="17"/>
  <c r="P19" i="17"/>
  <c r="O19" i="17"/>
  <c r="I19" i="17"/>
  <c r="H19" i="17"/>
  <c r="F19" i="17"/>
  <c r="D19" i="17"/>
  <c r="AB18" i="17"/>
  <c r="AA18" i="17"/>
  <c r="T18" i="17"/>
  <c r="R18" i="17"/>
  <c r="Q18" i="17"/>
  <c r="P18" i="17"/>
  <c r="O18" i="17"/>
  <c r="I18" i="17"/>
  <c r="H18" i="17"/>
  <c r="F18" i="17"/>
  <c r="D18" i="17"/>
  <c r="AB17" i="17"/>
  <c r="AA17" i="17"/>
  <c r="T17" i="17"/>
  <c r="R17" i="17"/>
  <c r="Q17" i="17"/>
  <c r="P17" i="17"/>
  <c r="O17" i="17"/>
  <c r="I17" i="17"/>
  <c r="H17" i="17"/>
  <c r="F17" i="17"/>
  <c r="D17" i="17"/>
  <c r="AB16" i="17"/>
  <c r="AA16" i="17"/>
  <c r="T16" i="17"/>
  <c r="R16" i="17"/>
  <c r="Q16" i="17"/>
  <c r="P16" i="17"/>
  <c r="O16" i="17"/>
  <c r="I16" i="17"/>
  <c r="H16" i="17"/>
  <c r="F16" i="17"/>
  <c r="D16" i="17"/>
  <c r="AB15" i="17"/>
  <c r="AA15" i="17"/>
  <c r="T15" i="17"/>
  <c r="R15" i="17"/>
  <c r="Q15" i="17"/>
  <c r="P15" i="17"/>
  <c r="O15" i="17"/>
  <c r="I15" i="17"/>
  <c r="H15" i="17"/>
  <c r="F15" i="17"/>
  <c r="D15" i="17"/>
  <c r="AB14" i="17"/>
  <c r="AA14" i="17"/>
  <c r="T14" i="17"/>
  <c r="R14" i="17"/>
  <c r="Q14" i="17"/>
  <c r="P14" i="17"/>
  <c r="O14" i="17"/>
  <c r="I14" i="17"/>
  <c r="H14" i="17"/>
  <c r="F14" i="17"/>
  <c r="D14" i="17"/>
  <c r="AB13" i="17"/>
  <c r="AA13" i="17"/>
  <c r="T13" i="17"/>
  <c r="R13" i="17"/>
  <c r="Q13" i="17"/>
  <c r="P13" i="17"/>
  <c r="O13" i="17"/>
  <c r="I13" i="17"/>
  <c r="H13" i="17"/>
  <c r="F13" i="17"/>
  <c r="D13" i="17"/>
  <c r="AB12" i="17"/>
  <c r="AA12" i="17"/>
  <c r="T12" i="17"/>
  <c r="R12" i="17"/>
  <c r="Q12" i="17"/>
  <c r="P12" i="17"/>
  <c r="O12" i="17"/>
  <c r="I12" i="17"/>
  <c r="H12" i="17"/>
  <c r="F12" i="17"/>
  <c r="D12" i="17"/>
  <c r="AB11" i="17"/>
  <c r="AA11" i="17"/>
  <c r="T11" i="17"/>
  <c r="R11" i="17"/>
  <c r="Q11" i="17"/>
  <c r="P11" i="17"/>
  <c r="O11" i="17"/>
  <c r="I11" i="17"/>
  <c r="H11" i="17"/>
  <c r="F11" i="17"/>
  <c r="D11" i="17"/>
  <c r="AB10" i="17"/>
  <c r="AA10" i="17"/>
  <c r="T10" i="17"/>
  <c r="R10" i="17"/>
  <c r="Q10" i="17"/>
  <c r="P10" i="17"/>
  <c r="O10" i="17"/>
  <c r="I10" i="17"/>
  <c r="H10" i="17"/>
  <c r="F10" i="17"/>
  <c r="D10" i="17"/>
  <c r="AB9" i="17"/>
  <c r="AA9" i="17"/>
  <c r="T9" i="17"/>
  <c r="R9" i="17"/>
  <c r="Q9" i="17"/>
  <c r="P9" i="17"/>
  <c r="O9" i="17"/>
  <c r="I9" i="17"/>
  <c r="H9" i="17"/>
  <c r="F9" i="17"/>
  <c r="D9" i="17"/>
  <c r="AB8" i="17"/>
  <c r="AA8" i="17"/>
  <c r="T8" i="17"/>
  <c r="R8" i="17"/>
  <c r="Q8" i="17"/>
  <c r="P8" i="17"/>
  <c r="O8" i="17"/>
  <c r="I8" i="17"/>
  <c r="H8" i="17"/>
  <c r="F8" i="17"/>
  <c r="D8" i="17"/>
  <c r="AB7" i="17"/>
  <c r="AA7" i="17"/>
  <c r="T7" i="17"/>
  <c r="R7" i="17"/>
  <c r="Q7" i="17"/>
  <c r="P7" i="17"/>
  <c r="O7" i="17"/>
  <c r="I7" i="17"/>
  <c r="H7" i="17"/>
  <c r="F7" i="17"/>
  <c r="D7" i="17"/>
  <c r="AB6" i="17"/>
  <c r="AA6" i="17"/>
  <c r="T6" i="17"/>
  <c r="R6" i="17"/>
  <c r="Q6" i="17"/>
  <c r="P6" i="17"/>
  <c r="O6" i="17"/>
  <c r="I6" i="17"/>
  <c r="H6" i="17"/>
  <c r="F6" i="17"/>
  <c r="D6" i="17"/>
  <c r="AB5" i="17"/>
  <c r="AA5" i="17"/>
  <c r="T5" i="17"/>
  <c r="R5" i="17"/>
  <c r="Q5" i="17"/>
  <c r="P5" i="17"/>
  <c r="O5" i="17"/>
  <c r="I5" i="17"/>
  <c r="H5" i="17"/>
  <c r="F5" i="17"/>
  <c r="D5" i="17"/>
  <c r="T4" i="17"/>
  <c r="R4" i="17"/>
  <c r="Q4" i="17"/>
  <c r="P4" i="17"/>
  <c r="O4" i="17"/>
  <c r="I4" i="17"/>
  <c r="H4" i="17"/>
  <c r="D4" i="17"/>
  <c r="T3" i="17"/>
  <c r="R3" i="17"/>
  <c r="Q3" i="17"/>
  <c r="P3" i="17"/>
  <c r="O3" i="17"/>
  <c r="I3" i="17"/>
  <c r="H3" i="17"/>
  <c r="F3" i="17"/>
  <c r="D3" i="17"/>
  <c r="E1" i="17"/>
  <c r="N501" i="4"/>
  <c r="M501" i="4"/>
  <c r="L501" i="4"/>
  <c r="F501" i="4"/>
  <c r="D501" i="4"/>
  <c r="C501" i="4"/>
  <c r="B501" i="4"/>
  <c r="A501" i="4"/>
  <c r="N500" i="4"/>
  <c r="M500" i="4"/>
  <c r="L500" i="4"/>
  <c r="F500" i="4"/>
  <c r="D500" i="4"/>
  <c r="C500" i="4"/>
  <c r="B500" i="4"/>
  <c r="A500" i="4"/>
  <c r="N499" i="4"/>
  <c r="M499" i="4"/>
  <c r="L499" i="4"/>
  <c r="F499" i="4"/>
  <c r="D499" i="4"/>
  <c r="C499" i="4"/>
  <c r="B499" i="4"/>
  <c r="A499" i="4"/>
  <c r="N498" i="4"/>
  <c r="M498" i="4"/>
  <c r="L498" i="4"/>
  <c r="F498" i="4"/>
  <c r="D498" i="4"/>
  <c r="C498" i="4"/>
  <c r="B498" i="4"/>
  <c r="A498" i="4"/>
  <c r="N497" i="4"/>
  <c r="M497" i="4"/>
  <c r="L497" i="4"/>
  <c r="F497" i="4"/>
  <c r="D497" i="4"/>
  <c r="C497" i="4"/>
  <c r="B497" i="4"/>
  <c r="A497" i="4"/>
  <c r="N496" i="4"/>
  <c r="M496" i="4"/>
  <c r="L496" i="4"/>
  <c r="F496" i="4"/>
  <c r="D496" i="4"/>
  <c r="C496" i="4"/>
  <c r="B496" i="4"/>
  <c r="A496" i="4"/>
  <c r="N495" i="4"/>
  <c r="M495" i="4"/>
  <c r="L495" i="4"/>
  <c r="F495" i="4"/>
  <c r="D495" i="4"/>
  <c r="C495" i="4"/>
  <c r="B495" i="4"/>
  <c r="A495" i="4"/>
  <c r="N494" i="4"/>
  <c r="M494" i="4"/>
  <c r="L494" i="4"/>
  <c r="F494" i="4"/>
  <c r="D494" i="4"/>
  <c r="C494" i="4"/>
  <c r="B494" i="4"/>
  <c r="A494" i="4"/>
  <c r="N493" i="4"/>
  <c r="M493" i="4"/>
  <c r="L493" i="4"/>
  <c r="F493" i="4"/>
  <c r="D493" i="4"/>
  <c r="C493" i="4"/>
  <c r="B493" i="4"/>
  <c r="A493" i="4"/>
  <c r="N492" i="4"/>
  <c r="M492" i="4"/>
  <c r="L492" i="4"/>
  <c r="F492" i="4"/>
  <c r="D492" i="4"/>
  <c r="C492" i="4"/>
  <c r="B492" i="4"/>
  <c r="A492" i="4"/>
  <c r="N491" i="4"/>
  <c r="M491" i="4"/>
  <c r="L491" i="4"/>
  <c r="F491" i="4"/>
  <c r="D491" i="4"/>
  <c r="C491" i="4"/>
  <c r="B491" i="4"/>
  <c r="A491" i="4"/>
  <c r="N490" i="4"/>
  <c r="M490" i="4"/>
  <c r="L490" i="4"/>
  <c r="F490" i="4"/>
  <c r="D490" i="4"/>
  <c r="C490" i="4"/>
  <c r="B490" i="4"/>
  <c r="A490" i="4"/>
  <c r="N489" i="4"/>
  <c r="M489" i="4"/>
  <c r="L489" i="4"/>
  <c r="F489" i="4"/>
  <c r="D489" i="4"/>
  <c r="C489" i="4"/>
  <c r="B489" i="4"/>
  <c r="A489" i="4"/>
  <c r="N488" i="4"/>
  <c r="M488" i="4"/>
  <c r="L488" i="4"/>
  <c r="F488" i="4"/>
  <c r="D488" i="4"/>
  <c r="C488" i="4"/>
  <c r="B488" i="4"/>
  <c r="A488" i="4"/>
  <c r="N487" i="4"/>
  <c r="M487" i="4"/>
  <c r="L487" i="4"/>
  <c r="F487" i="4"/>
  <c r="D487" i="4"/>
  <c r="C487" i="4"/>
  <c r="B487" i="4"/>
  <c r="A487" i="4"/>
  <c r="N486" i="4"/>
  <c r="M486" i="4"/>
  <c r="L486" i="4"/>
  <c r="F486" i="4"/>
  <c r="D486" i="4"/>
  <c r="C486" i="4"/>
  <c r="B486" i="4"/>
  <c r="A486" i="4"/>
  <c r="N485" i="4"/>
  <c r="M485" i="4"/>
  <c r="L485" i="4"/>
  <c r="F485" i="4"/>
  <c r="D485" i="4"/>
  <c r="C485" i="4"/>
  <c r="B485" i="4"/>
  <c r="A485" i="4"/>
  <c r="N484" i="4"/>
  <c r="M484" i="4"/>
  <c r="L484" i="4"/>
  <c r="F484" i="4"/>
  <c r="D484" i="4"/>
  <c r="C484" i="4"/>
  <c r="B484" i="4"/>
  <c r="A484" i="4"/>
  <c r="N483" i="4"/>
  <c r="M483" i="4"/>
  <c r="L483" i="4"/>
  <c r="F483" i="4"/>
  <c r="D483" i="4"/>
  <c r="C483" i="4"/>
  <c r="B483" i="4"/>
  <c r="A483" i="4"/>
  <c r="N482" i="4"/>
  <c r="M482" i="4"/>
  <c r="L482" i="4"/>
  <c r="F482" i="4"/>
  <c r="D482" i="4"/>
  <c r="C482" i="4"/>
  <c r="B482" i="4"/>
  <c r="A482" i="4"/>
  <c r="N481" i="4"/>
  <c r="M481" i="4"/>
  <c r="L481" i="4"/>
  <c r="F481" i="4"/>
  <c r="D481" i="4"/>
  <c r="C481" i="4"/>
  <c r="B481" i="4"/>
  <c r="A481" i="4"/>
  <c r="N480" i="4"/>
  <c r="M480" i="4"/>
  <c r="L480" i="4"/>
  <c r="F480" i="4"/>
  <c r="D480" i="4"/>
  <c r="C480" i="4"/>
  <c r="B480" i="4"/>
  <c r="A480" i="4"/>
  <c r="N479" i="4"/>
  <c r="M479" i="4"/>
  <c r="L479" i="4"/>
  <c r="F479" i="4"/>
  <c r="D479" i="4"/>
  <c r="C479" i="4"/>
  <c r="B479" i="4"/>
  <c r="A479" i="4"/>
  <c r="N478" i="4"/>
  <c r="M478" i="4"/>
  <c r="L478" i="4"/>
  <c r="F478" i="4"/>
  <c r="D478" i="4"/>
  <c r="C478" i="4"/>
  <c r="B478" i="4"/>
  <c r="A478" i="4"/>
  <c r="N477" i="4"/>
  <c r="M477" i="4"/>
  <c r="L477" i="4"/>
  <c r="F477" i="4"/>
  <c r="D477" i="4"/>
  <c r="C477" i="4"/>
  <c r="B477" i="4"/>
  <c r="A477" i="4"/>
  <c r="N476" i="4"/>
  <c r="M476" i="4"/>
  <c r="L476" i="4"/>
  <c r="F476" i="4"/>
  <c r="D476" i="4"/>
  <c r="C476" i="4"/>
  <c r="B476" i="4"/>
  <c r="A476" i="4"/>
  <c r="N475" i="4"/>
  <c r="M475" i="4"/>
  <c r="L475" i="4"/>
  <c r="F475" i="4"/>
  <c r="D475" i="4"/>
  <c r="C475" i="4"/>
  <c r="B475" i="4"/>
  <c r="A475" i="4"/>
  <c r="N474" i="4"/>
  <c r="M474" i="4"/>
  <c r="L474" i="4"/>
  <c r="F474" i="4"/>
  <c r="D474" i="4"/>
  <c r="C474" i="4"/>
  <c r="B474" i="4"/>
  <c r="A474" i="4"/>
  <c r="N473" i="4"/>
  <c r="M473" i="4"/>
  <c r="L473" i="4"/>
  <c r="F473" i="4"/>
  <c r="D473" i="4"/>
  <c r="C473" i="4"/>
  <c r="B473" i="4"/>
  <c r="A473" i="4"/>
  <c r="N472" i="4"/>
  <c r="M472" i="4"/>
  <c r="L472" i="4"/>
  <c r="F472" i="4"/>
  <c r="D472" i="4"/>
  <c r="C472" i="4"/>
  <c r="B472" i="4"/>
  <c r="A472" i="4"/>
  <c r="N471" i="4"/>
  <c r="M471" i="4"/>
  <c r="L471" i="4"/>
  <c r="F471" i="4"/>
  <c r="D471" i="4"/>
  <c r="C471" i="4"/>
  <c r="B471" i="4"/>
  <c r="A471" i="4"/>
  <c r="N470" i="4"/>
  <c r="M470" i="4"/>
  <c r="L470" i="4"/>
  <c r="F470" i="4"/>
  <c r="D470" i="4"/>
  <c r="C470" i="4"/>
  <c r="B470" i="4"/>
  <c r="A470" i="4"/>
  <c r="N469" i="4"/>
  <c r="M469" i="4"/>
  <c r="L469" i="4"/>
  <c r="F469" i="4"/>
  <c r="D469" i="4"/>
  <c r="C469" i="4"/>
  <c r="B469" i="4"/>
  <c r="A469" i="4"/>
  <c r="N468" i="4"/>
  <c r="M468" i="4"/>
  <c r="L468" i="4"/>
  <c r="F468" i="4"/>
  <c r="D468" i="4"/>
  <c r="C468" i="4"/>
  <c r="B468" i="4"/>
  <c r="A468" i="4"/>
  <c r="N467" i="4"/>
  <c r="M467" i="4"/>
  <c r="L467" i="4"/>
  <c r="F467" i="4"/>
  <c r="D467" i="4"/>
  <c r="C467" i="4"/>
  <c r="B467" i="4"/>
  <c r="A467" i="4"/>
  <c r="N466" i="4"/>
  <c r="M466" i="4"/>
  <c r="L466" i="4"/>
  <c r="F466" i="4"/>
  <c r="D466" i="4"/>
  <c r="C466" i="4"/>
  <c r="B466" i="4"/>
  <c r="A466" i="4"/>
  <c r="N465" i="4"/>
  <c r="M465" i="4"/>
  <c r="L465" i="4"/>
  <c r="F465" i="4"/>
  <c r="D465" i="4"/>
  <c r="C465" i="4"/>
  <c r="B465" i="4"/>
  <c r="A465" i="4"/>
  <c r="N464" i="4"/>
  <c r="M464" i="4"/>
  <c r="L464" i="4"/>
  <c r="F464" i="4"/>
  <c r="D464" i="4"/>
  <c r="C464" i="4"/>
  <c r="B464" i="4"/>
  <c r="A464" i="4"/>
  <c r="N463" i="4"/>
  <c r="M463" i="4"/>
  <c r="L463" i="4"/>
  <c r="F463" i="4"/>
  <c r="D463" i="4"/>
  <c r="C463" i="4"/>
  <c r="B463" i="4"/>
  <c r="A463" i="4"/>
  <c r="N462" i="4"/>
  <c r="M462" i="4"/>
  <c r="L462" i="4"/>
  <c r="F462" i="4"/>
  <c r="D462" i="4"/>
  <c r="C462" i="4"/>
  <c r="B462" i="4"/>
  <c r="A462" i="4"/>
  <c r="N461" i="4"/>
  <c r="M461" i="4"/>
  <c r="L461" i="4"/>
  <c r="F461" i="4"/>
  <c r="D461" i="4"/>
  <c r="C461" i="4"/>
  <c r="B461" i="4"/>
  <c r="A461" i="4"/>
  <c r="N460" i="4"/>
  <c r="M460" i="4"/>
  <c r="L460" i="4"/>
  <c r="F460" i="4"/>
  <c r="D460" i="4"/>
  <c r="C460" i="4"/>
  <c r="B460" i="4"/>
  <c r="A460" i="4"/>
  <c r="N459" i="4"/>
  <c r="M459" i="4"/>
  <c r="L459" i="4"/>
  <c r="F459" i="4"/>
  <c r="D459" i="4"/>
  <c r="C459" i="4"/>
  <c r="B459" i="4"/>
  <c r="A459" i="4"/>
  <c r="N458" i="4"/>
  <c r="M458" i="4"/>
  <c r="L458" i="4"/>
  <c r="F458" i="4"/>
  <c r="D458" i="4"/>
  <c r="C458" i="4"/>
  <c r="B458" i="4"/>
  <c r="A458" i="4"/>
  <c r="N457" i="4"/>
  <c r="M457" i="4"/>
  <c r="L457" i="4"/>
  <c r="F457" i="4"/>
  <c r="D457" i="4"/>
  <c r="C457" i="4"/>
  <c r="B457" i="4"/>
  <c r="A457" i="4"/>
  <c r="N456" i="4"/>
  <c r="M456" i="4"/>
  <c r="L456" i="4"/>
  <c r="F456" i="4"/>
  <c r="D456" i="4"/>
  <c r="C456" i="4"/>
  <c r="B456" i="4"/>
  <c r="A456" i="4"/>
  <c r="N455" i="4"/>
  <c r="M455" i="4"/>
  <c r="L455" i="4"/>
  <c r="F455" i="4"/>
  <c r="D455" i="4"/>
  <c r="C455" i="4"/>
  <c r="B455" i="4"/>
  <c r="A455" i="4"/>
  <c r="N454" i="4"/>
  <c r="M454" i="4"/>
  <c r="L454" i="4"/>
  <c r="F454" i="4"/>
  <c r="D454" i="4"/>
  <c r="C454" i="4"/>
  <c r="B454" i="4"/>
  <c r="A454" i="4"/>
  <c r="N453" i="4"/>
  <c r="M453" i="4"/>
  <c r="L453" i="4"/>
  <c r="F453" i="4"/>
  <c r="D453" i="4"/>
  <c r="C453" i="4"/>
  <c r="B453" i="4"/>
  <c r="A453" i="4"/>
  <c r="N452" i="4"/>
  <c r="M452" i="4"/>
  <c r="L452" i="4"/>
  <c r="F452" i="4"/>
  <c r="D452" i="4"/>
  <c r="C452" i="4"/>
  <c r="B452" i="4"/>
  <c r="A452" i="4"/>
  <c r="N451" i="4"/>
  <c r="M451" i="4"/>
  <c r="L451" i="4"/>
  <c r="F451" i="4"/>
  <c r="D451" i="4"/>
  <c r="C451" i="4"/>
  <c r="B451" i="4"/>
  <c r="A451" i="4"/>
  <c r="N450" i="4"/>
  <c r="M450" i="4"/>
  <c r="L450" i="4"/>
  <c r="F450" i="4"/>
  <c r="D450" i="4"/>
  <c r="C450" i="4"/>
  <c r="B450" i="4"/>
  <c r="A450" i="4"/>
  <c r="N449" i="4"/>
  <c r="M449" i="4"/>
  <c r="L449" i="4"/>
  <c r="F449" i="4"/>
  <c r="D449" i="4"/>
  <c r="C449" i="4"/>
  <c r="B449" i="4"/>
  <c r="A449" i="4"/>
  <c r="N448" i="4"/>
  <c r="M448" i="4"/>
  <c r="L448" i="4"/>
  <c r="F448" i="4"/>
  <c r="D448" i="4"/>
  <c r="C448" i="4"/>
  <c r="B448" i="4"/>
  <c r="A448" i="4"/>
  <c r="N447" i="4"/>
  <c r="M447" i="4"/>
  <c r="L447" i="4"/>
  <c r="F447" i="4"/>
  <c r="D447" i="4"/>
  <c r="C447" i="4"/>
  <c r="B447" i="4"/>
  <c r="A447" i="4"/>
  <c r="N446" i="4"/>
  <c r="M446" i="4"/>
  <c r="L446" i="4"/>
  <c r="F446" i="4"/>
  <c r="D446" i="4"/>
  <c r="C446" i="4"/>
  <c r="B446" i="4"/>
  <c r="A446" i="4"/>
  <c r="N445" i="4"/>
  <c r="M445" i="4"/>
  <c r="L445" i="4"/>
  <c r="F445" i="4"/>
  <c r="D445" i="4"/>
  <c r="C445" i="4"/>
  <c r="B445" i="4"/>
  <c r="A445" i="4"/>
  <c r="N444" i="4"/>
  <c r="M444" i="4"/>
  <c r="L444" i="4"/>
  <c r="F444" i="4"/>
  <c r="D444" i="4"/>
  <c r="C444" i="4"/>
  <c r="B444" i="4"/>
  <c r="A444" i="4"/>
  <c r="N443" i="4"/>
  <c r="M443" i="4"/>
  <c r="L443" i="4"/>
  <c r="F443" i="4"/>
  <c r="D443" i="4"/>
  <c r="C443" i="4"/>
  <c r="B443" i="4"/>
  <c r="A443" i="4"/>
  <c r="N442" i="4"/>
  <c r="M442" i="4"/>
  <c r="L442" i="4"/>
  <c r="F442" i="4"/>
  <c r="D442" i="4"/>
  <c r="C442" i="4"/>
  <c r="B442" i="4"/>
  <c r="A442" i="4"/>
  <c r="N441" i="4"/>
  <c r="M441" i="4"/>
  <c r="L441" i="4"/>
  <c r="F441" i="4"/>
  <c r="D441" i="4"/>
  <c r="C441" i="4"/>
  <c r="B441" i="4"/>
  <c r="A441" i="4"/>
  <c r="N440" i="4"/>
  <c r="M440" i="4"/>
  <c r="L440" i="4"/>
  <c r="F440" i="4"/>
  <c r="D440" i="4"/>
  <c r="C440" i="4"/>
  <c r="B440" i="4"/>
  <c r="A440" i="4"/>
  <c r="N439" i="4"/>
  <c r="M439" i="4"/>
  <c r="L439" i="4"/>
  <c r="F439" i="4"/>
  <c r="D439" i="4"/>
  <c r="C439" i="4"/>
  <c r="B439" i="4"/>
  <c r="A439" i="4"/>
  <c r="N438" i="4"/>
  <c r="M438" i="4"/>
  <c r="L438" i="4"/>
  <c r="F438" i="4"/>
  <c r="D438" i="4"/>
  <c r="C438" i="4"/>
  <c r="B438" i="4"/>
  <c r="A438" i="4"/>
  <c r="N437" i="4"/>
  <c r="M437" i="4"/>
  <c r="L437" i="4"/>
  <c r="F437" i="4"/>
  <c r="D437" i="4"/>
  <c r="C437" i="4"/>
  <c r="B437" i="4"/>
  <c r="A437" i="4"/>
  <c r="N436" i="4"/>
  <c r="M436" i="4"/>
  <c r="L436" i="4"/>
  <c r="F436" i="4"/>
  <c r="D436" i="4"/>
  <c r="C436" i="4"/>
  <c r="B436" i="4"/>
  <c r="A436" i="4"/>
  <c r="N435" i="4"/>
  <c r="M435" i="4"/>
  <c r="L435" i="4"/>
  <c r="F435" i="4"/>
  <c r="D435" i="4"/>
  <c r="C435" i="4"/>
  <c r="B435" i="4"/>
  <c r="A435" i="4"/>
  <c r="N434" i="4"/>
  <c r="M434" i="4"/>
  <c r="L434" i="4"/>
  <c r="F434" i="4"/>
  <c r="D434" i="4"/>
  <c r="C434" i="4"/>
  <c r="B434" i="4"/>
  <c r="A434" i="4"/>
  <c r="N433" i="4"/>
  <c r="M433" i="4"/>
  <c r="L433" i="4"/>
  <c r="F433" i="4"/>
  <c r="D433" i="4"/>
  <c r="C433" i="4"/>
  <c r="B433" i="4"/>
  <c r="A433" i="4"/>
  <c r="N432" i="4"/>
  <c r="M432" i="4"/>
  <c r="L432" i="4"/>
  <c r="F432" i="4"/>
  <c r="D432" i="4"/>
  <c r="C432" i="4"/>
  <c r="B432" i="4"/>
  <c r="A432" i="4"/>
  <c r="N431" i="4"/>
  <c r="M431" i="4"/>
  <c r="L431" i="4"/>
  <c r="F431" i="4"/>
  <c r="D431" i="4"/>
  <c r="C431" i="4"/>
  <c r="B431" i="4"/>
  <c r="A431" i="4"/>
  <c r="N430" i="4"/>
  <c r="M430" i="4"/>
  <c r="L430" i="4"/>
  <c r="F430" i="4"/>
  <c r="D430" i="4"/>
  <c r="C430" i="4"/>
  <c r="B430" i="4"/>
  <c r="A430" i="4"/>
  <c r="N429" i="4"/>
  <c r="M429" i="4"/>
  <c r="L429" i="4"/>
  <c r="F429" i="4"/>
  <c r="D429" i="4"/>
  <c r="C429" i="4"/>
  <c r="B429" i="4"/>
  <c r="A429" i="4"/>
  <c r="N428" i="4"/>
  <c r="M428" i="4"/>
  <c r="L428" i="4"/>
  <c r="F428" i="4"/>
  <c r="D428" i="4"/>
  <c r="C428" i="4"/>
  <c r="B428" i="4"/>
  <c r="A428" i="4"/>
  <c r="N427" i="4"/>
  <c r="M427" i="4"/>
  <c r="L427" i="4"/>
  <c r="F427" i="4"/>
  <c r="D427" i="4"/>
  <c r="C427" i="4"/>
  <c r="B427" i="4"/>
  <c r="A427" i="4"/>
  <c r="N426" i="4"/>
  <c r="M426" i="4"/>
  <c r="L426" i="4"/>
  <c r="F426" i="4"/>
  <c r="D426" i="4"/>
  <c r="C426" i="4"/>
  <c r="B426" i="4"/>
  <c r="A426" i="4"/>
  <c r="N425" i="4"/>
  <c r="M425" i="4"/>
  <c r="L425" i="4"/>
  <c r="F425" i="4"/>
  <c r="D425" i="4"/>
  <c r="C425" i="4"/>
  <c r="B425" i="4"/>
  <c r="A425" i="4"/>
  <c r="N424" i="4"/>
  <c r="M424" i="4"/>
  <c r="L424" i="4"/>
  <c r="F424" i="4"/>
  <c r="D424" i="4"/>
  <c r="C424" i="4"/>
  <c r="B424" i="4"/>
  <c r="A424" i="4"/>
  <c r="N423" i="4"/>
  <c r="M423" i="4"/>
  <c r="L423" i="4"/>
  <c r="F423" i="4"/>
  <c r="D423" i="4"/>
  <c r="C423" i="4"/>
  <c r="B423" i="4"/>
  <c r="A423" i="4"/>
  <c r="N422" i="4"/>
  <c r="M422" i="4"/>
  <c r="L422" i="4"/>
  <c r="F422" i="4"/>
  <c r="D422" i="4"/>
  <c r="C422" i="4"/>
  <c r="B422" i="4"/>
  <c r="A422" i="4"/>
  <c r="N421" i="4"/>
  <c r="M421" i="4"/>
  <c r="L421" i="4"/>
  <c r="F421" i="4"/>
  <c r="D421" i="4"/>
  <c r="C421" i="4"/>
  <c r="B421" i="4"/>
  <c r="A421" i="4"/>
  <c r="N420" i="4"/>
  <c r="M420" i="4"/>
  <c r="L420" i="4"/>
  <c r="F420" i="4"/>
  <c r="D420" i="4"/>
  <c r="C420" i="4"/>
  <c r="B420" i="4"/>
  <c r="A420" i="4"/>
  <c r="N419" i="4"/>
  <c r="M419" i="4"/>
  <c r="L419" i="4"/>
  <c r="F419" i="4"/>
  <c r="D419" i="4"/>
  <c r="C419" i="4"/>
  <c r="B419" i="4"/>
  <c r="A419" i="4"/>
  <c r="N418" i="4"/>
  <c r="M418" i="4"/>
  <c r="L418" i="4"/>
  <c r="F418" i="4"/>
  <c r="D418" i="4"/>
  <c r="C418" i="4"/>
  <c r="B418" i="4"/>
  <c r="A418" i="4"/>
  <c r="N417" i="4"/>
  <c r="M417" i="4"/>
  <c r="L417" i="4"/>
  <c r="F417" i="4"/>
  <c r="D417" i="4"/>
  <c r="C417" i="4"/>
  <c r="B417" i="4"/>
  <c r="A417" i="4"/>
  <c r="N416" i="4"/>
  <c r="M416" i="4"/>
  <c r="L416" i="4"/>
  <c r="F416" i="4"/>
  <c r="D416" i="4"/>
  <c r="C416" i="4"/>
  <c r="B416" i="4"/>
  <c r="A416" i="4"/>
  <c r="N415" i="4"/>
  <c r="M415" i="4"/>
  <c r="L415" i="4"/>
  <c r="F415" i="4"/>
  <c r="D415" i="4"/>
  <c r="C415" i="4"/>
  <c r="B415" i="4"/>
  <c r="A415" i="4"/>
  <c r="N414" i="4"/>
  <c r="M414" i="4"/>
  <c r="L414" i="4"/>
  <c r="F414" i="4"/>
  <c r="D414" i="4"/>
  <c r="C414" i="4"/>
  <c r="B414" i="4"/>
  <c r="A414" i="4"/>
  <c r="N413" i="4"/>
  <c r="M413" i="4"/>
  <c r="L413" i="4"/>
  <c r="F413" i="4"/>
  <c r="D413" i="4"/>
  <c r="C413" i="4"/>
  <c r="B413" i="4"/>
  <c r="A413" i="4"/>
  <c r="N412" i="4"/>
  <c r="M412" i="4"/>
  <c r="L412" i="4"/>
  <c r="F412" i="4"/>
  <c r="D412" i="4"/>
  <c r="C412" i="4"/>
  <c r="B412" i="4"/>
  <c r="A412" i="4"/>
  <c r="N411" i="4"/>
  <c r="M411" i="4"/>
  <c r="L411" i="4"/>
  <c r="F411" i="4"/>
  <c r="D411" i="4"/>
  <c r="C411" i="4"/>
  <c r="B411" i="4"/>
  <c r="A411" i="4"/>
  <c r="N410" i="4"/>
  <c r="M410" i="4"/>
  <c r="L410" i="4"/>
  <c r="F410" i="4"/>
  <c r="D410" i="4"/>
  <c r="C410" i="4"/>
  <c r="B410" i="4"/>
  <c r="A410" i="4"/>
  <c r="N409" i="4"/>
  <c r="M409" i="4"/>
  <c r="L409" i="4"/>
  <c r="F409" i="4"/>
  <c r="D409" i="4"/>
  <c r="C409" i="4"/>
  <c r="B409" i="4"/>
  <c r="A409" i="4"/>
  <c r="N408" i="4"/>
  <c r="M408" i="4"/>
  <c r="L408" i="4"/>
  <c r="F408" i="4"/>
  <c r="D408" i="4"/>
  <c r="C408" i="4"/>
  <c r="B408" i="4"/>
  <c r="A408" i="4"/>
  <c r="N407" i="4"/>
  <c r="M407" i="4"/>
  <c r="L407" i="4"/>
  <c r="F407" i="4"/>
  <c r="D407" i="4"/>
  <c r="C407" i="4"/>
  <c r="B407" i="4"/>
  <c r="A407" i="4"/>
  <c r="N406" i="4"/>
  <c r="M406" i="4"/>
  <c r="L406" i="4"/>
  <c r="F406" i="4"/>
  <c r="D406" i="4"/>
  <c r="C406" i="4"/>
  <c r="B406" i="4"/>
  <c r="A406" i="4"/>
  <c r="N405" i="4"/>
  <c r="M405" i="4"/>
  <c r="L405" i="4"/>
  <c r="F405" i="4"/>
  <c r="D405" i="4"/>
  <c r="C405" i="4"/>
  <c r="B405" i="4"/>
  <c r="A405" i="4"/>
  <c r="N404" i="4"/>
  <c r="M404" i="4"/>
  <c r="L404" i="4"/>
  <c r="F404" i="4"/>
  <c r="D404" i="4"/>
  <c r="C404" i="4"/>
  <c r="B404" i="4"/>
  <c r="A404" i="4"/>
  <c r="N403" i="4"/>
  <c r="M403" i="4"/>
  <c r="L403" i="4"/>
  <c r="F403" i="4"/>
  <c r="D403" i="4"/>
  <c r="C403" i="4"/>
  <c r="B403" i="4"/>
  <c r="A403" i="4"/>
  <c r="N402" i="4"/>
  <c r="M402" i="4"/>
  <c r="L402" i="4"/>
  <c r="F402" i="4"/>
  <c r="D402" i="4"/>
  <c r="C402" i="4"/>
  <c r="B402" i="4"/>
  <c r="A402" i="4"/>
  <c r="N401" i="4"/>
  <c r="M401" i="4"/>
  <c r="L401" i="4"/>
  <c r="F401" i="4"/>
  <c r="D401" i="4"/>
  <c r="C401" i="4"/>
  <c r="B401" i="4"/>
  <c r="A401" i="4"/>
  <c r="N400" i="4"/>
  <c r="M400" i="4"/>
  <c r="L400" i="4"/>
  <c r="F400" i="4"/>
  <c r="D400" i="4"/>
  <c r="C400" i="4"/>
  <c r="B400" i="4"/>
  <c r="A400" i="4"/>
  <c r="N399" i="4"/>
  <c r="M399" i="4"/>
  <c r="L399" i="4"/>
  <c r="F399" i="4"/>
  <c r="D399" i="4"/>
  <c r="C399" i="4"/>
  <c r="B399" i="4"/>
  <c r="A399" i="4"/>
  <c r="N398" i="4"/>
  <c r="M398" i="4"/>
  <c r="L398" i="4"/>
  <c r="F398" i="4"/>
  <c r="D398" i="4"/>
  <c r="C398" i="4"/>
  <c r="B398" i="4"/>
  <c r="A398" i="4"/>
  <c r="N397" i="4"/>
  <c r="M397" i="4"/>
  <c r="L397" i="4"/>
  <c r="F397" i="4"/>
  <c r="D397" i="4"/>
  <c r="C397" i="4"/>
  <c r="B397" i="4"/>
  <c r="A397" i="4"/>
  <c r="N396" i="4"/>
  <c r="M396" i="4"/>
  <c r="L396" i="4"/>
  <c r="F396" i="4"/>
  <c r="D396" i="4"/>
  <c r="C396" i="4"/>
  <c r="B396" i="4"/>
  <c r="A396" i="4"/>
  <c r="N395" i="4"/>
  <c r="M395" i="4"/>
  <c r="L395" i="4"/>
  <c r="F395" i="4"/>
  <c r="D395" i="4"/>
  <c r="C395" i="4"/>
  <c r="B395" i="4"/>
  <c r="A395" i="4"/>
  <c r="N394" i="4"/>
  <c r="M394" i="4"/>
  <c r="L394" i="4"/>
  <c r="F394" i="4"/>
  <c r="D394" i="4"/>
  <c r="C394" i="4"/>
  <c r="B394" i="4"/>
  <c r="A394" i="4"/>
  <c r="N393" i="4"/>
  <c r="M393" i="4"/>
  <c r="L393" i="4"/>
  <c r="F393" i="4"/>
  <c r="D393" i="4"/>
  <c r="C393" i="4"/>
  <c r="B393" i="4"/>
  <c r="A393" i="4"/>
  <c r="N392" i="4"/>
  <c r="M392" i="4"/>
  <c r="L392" i="4"/>
  <c r="F392" i="4"/>
  <c r="D392" i="4"/>
  <c r="C392" i="4"/>
  <c r="B392" i="4"/>
  <c r="A392" i="4"/>
  <c r="N391" i="4"/>
  <c r="M391" i="4"/>
  <c r="L391" i="4"/>
  <c r="F391" i="4"/>
  <c r="D391" i="4"/>
  <c r="C391" i="4"/>
  <c r="B391" i="4"/>
  <c r="A391" i="4"/>
  <c r="N390" i="4"/>
  <c r="M390" i="4"/>
  <c r="L390" i="4"/>
  <c r="F390" i="4"/>
  <c r="D390" i="4"/>
  <c r="C390" i="4"/>
  <c r="B390" i="4"/>
  <c r="A390" i="4"/>
  <c r="N389" i="4"/>
  <c r="M389" i="4"/>
  <c r="L389" i="4"/>
  <c r="F389" i="4"/>
  <c r="D389" i="4"/>
  <c r="C389" i="4"/>
  <c r="B389" i="4"/>
  <c r="A389" i="4"/>
  <c r="N388" i="4"/>
  <c r="M388" i="4"/>
  <c r="L388" i="4"/>
  <c r="F388" i="4"/>
  <c r="D388" i="4"/>
  <c r="C388" i="4"/>
  <c r="B388" i="4"/>
  <c r="A388" i="4"/>
  <c r="N387" i="4"/>
  <c r="M387" i="4"/>
  <c r="L387" i="4"/>
  <c r="F387" i="4"/>
  <c r="D387" i="4"/>
  <c r="C387" i="4"/>
  <c r="B387" i="4"/>
  <c r="A387" i="4"/>
  <c r="N386" i="4"/>
  <c r="M386" i="4"/>
  <c r="L386" i="4"/>
  <c r="F386" i="4"/>
  <c r="D386" i="4"/>
  <c r="C386" i="4"/>
  <c r="B386" i="4"/>
  <c r="A386" i="4"/>
  <c r="N385" i="4"/>
  <c r="M385" i="4"/>
  <c r="L385" i="4"/>
  <c r="F385" i="4"/>
  <c r="D385" i="4"/>
  <c r="C385" i="4"/>
  <c r="B385" i="4"/>
  <c r="A385" i="4"/>
  <c r="N384" i="4"/>
  <c r="M384" i="4"/>
  <c r="L384" i="4"/>
  <c r="F384" i="4"/>
  <c r="D384" i="4"/>
  <c r="C384" i="4"/>
  <c r="B384" i="4"/>
  <c r="A384" i="4"/>
  <c r="N383" i="4"/>
  <c r="M383" i="4"/>
  <c r="L383" i="4"/>
  <c r="F383" i="4"/>
  <c r="D383" i="4"/>
  <c r="C383" i="4"/>
  <c r="B383" i="4"/>
  <c r="A383" i="4"/>
  <c r="N382" i="4"/>
  <c r="M382" i="4"/>
  <c r="L382" i="4"/>
  <c r="F382" i="4"/>
  <c r="D382" i="4"/>
  <c r="C382" i="4"/>
  <c r="B382" i="4"/>
  <c r="A382" i="4"/>
  <c r="N381" i="4"/>
  <c r="M381" i="4"/>
  <c r="L381" i="4"/>
  <c r="F381" i="4"/>
  <c r="D381" i="4"/>
  <c r="C381" i="4"/>
  <c r="B381" i="4"/>
  <c r="A381" i="4"/>
  <c r="N380" i="4"/>
  <c r="M380" i="4"/>
  <c r="L380" i="4"/>
  <c r="F380" i="4"/>
  <c r="D380" i="4"/>
  <c r="C380" i="4"/>
  <c r="B380" i="4"/>
  <c r="A380" i="4"/>
  <c r="N379" i="4"/>
  <c r="M379" i="4"/>
  <c r="L379" i="4"/>
  <c r="F379" i="4"/>
  <c r="D379" i="4"/>
  <c r="C379" i="4"/>
  <c r="B379" i="4"/>
  <c r="A379" i="4"/>
  <c r="N378" i="4"/>
  <c r="M378" i="4"/>
  <c r="L378" i="4"/>
  <c r="F378" i="4"/>
  <c r="D378" i="4"/>
  <c r="C378" i="4"/>
  <c r="B378" i="4"/>
  <c r="A378" i="4"/>
  <c r="N377" i="4"/>
  <c r="M377" i="4"/>
  <c r="L377" i="4"/>
  <c r="F377" i="4"/>
  <c r="D377" i="4"/>
  <c r="C377" i="4"/>
  <c r="B377" i="4"/>
  <c r="A377" i="4"/>
  <c r="N376" i="4"/>
  <c r="M376" i="4"/>
  <c r="L376" i="4"/>
  <c r="F376" i="4"/>
  <c r="D376" i="4"/>
  <c r="C376" i="4"/>
  <c r="B376" i="4"/>
  <c r="A376" i="4"/>
  <c r="N375" i="4"/>
  <c r="M375" i="4"/>
  <c r="L375" i="4"/>
  <c r="F375" i="4"/>
  <c r="D375" i="4"/>
  <c r="C375" i="4"/>
  <c r="B375" i="4"/>
  <c r="A375" i="4"/>
  <c r="N374" i="4"/>
  <c r="M374" i="4"/>
  <c r="L374" i="4"/>
  <c r="F374" i="4"/>
  <c r="D374" i="4"/>
  <c r="C374" i="4"/>
  <c r="B374" i="4"/>
  <c r="A374" i="4"/>
  <c r="N373" i="4"/>
  <c r="M373" i="4"/>
  <c r="L373" i="4"/>
  <c r="F373" i="4"/>
  <c r="D373" i="4"/>
  <c r="C373" i="4"/>
  <c r="B373" i="4"/>
  <c r="A373" i="4"/>
  <c r="N372" i="4"/>
  <c r="M372" i="4"/>
  <c r="L372" i="4"/>
  <c r="F372" i="4"/>
  <c r="D372" i="4"/>
  <c r="C372" i="4"/>
  <c r="B372" i="4"/>
  <c r="A372" i="4"/>
  <c r="N371" i="4"/>
  <c r="M371" i="4"/>
  <c r="L371" i="4"/>
  <c r="F371" i="4"/>
  <c r="D371" i="4"/>
  <c r="C371" i="4"/>
  <c r="B371" i="4"/>
  <c r="A371" i="4"/>
  <c r="N370" i="4"/>
  <c r="M370" i="4"/>
  <c r="L370" i="4"/>
  <c r="F370" i="4"/>
  <c r="D370" i="4"/>
  <c r="C370" i="4"/>
  <c r="B370" i="4"/>
  <c r="A370" i="4"/>
  <c r="N369" i="4"/>
  <c r="M369" i="4"/>
  <c r="L369" i="4"/>
  <c r="F369" i="4"/>
  <c r="D369" i="4"/>
  <c r="C369" i="4"/>
  <c r="B369" i="4"/>
  <c r="A369" i="4"/>
  <c r="N368" i="4"/>
  <c r="M368" i="4"/>
  <c r="L368" i="4"/>
  <c r="F368" i="4"/>
  <c r="D368" i="4"/>
  <c r="C368" i="4"/>
  <c r="B368" i="4"/>
  <c r="A368" i="4"/>
  <c r="N367" i="4"/>
  <c r="M367" i="4"/>
  <c r="L367" i="4"/>
  <c r="F367" i="4"/>
  <c r="D367" i="4"/>
  <c r="C367" i="4"/>
  <c r="B367" i="4"/>
  <c r="A367" i="4"/>
  <c r="N366" i="4"/>
  <c r="M366" i="4"/>
  <c r="L366" i="4"/>
  <c r="F366" i="4"/>
  <c r="D366" i="4"/>
  <c r="C366" i="4"/>
  <c r="B366" i="4"/>
  <c r="A366" i="4"/>
  <c r="N365" i="4"/>
  <c r="M365" i="4"/>
  <c r="L365" i="4"/>
  <c r="F365" i="4"/>
  <c r="D365" i="4"/>
  <c r="C365" i="4"/>
  <c r="B365" i="4"/>
  <c r="A365" i="4"/>
  <c r="N364" i="4"/>
  <c r="M364" i="4"/>
  <c r="L364" i="4"/>
  <c r="F364" i="4"/>
  <c r="D364" i="4"/>
  <c r="C364" i="4"/>
  <c r="B364" i="4"/>
  <c r="A364" i="4"/>
  <c r="N363" i="4"/>
  <c r="M363" i="4"/>
  <c r="L363" i="4"/>
  <c r="F363" i="4"/>
  <c r="D363" i="4"/>
  <c r="C363" i="4"/>
  <c r="B363" i="4"/>
  <c r="A363" i="4"/>
  <c r="N362" i="4"/>
  <c r="M362" i="4"/>
  <c r="L362" i="4"/>
  <c r="F362" i="4"/>
  <c r="D362" i="4"/>
  <c r="C362" i="4"/>
  <c r="B362" i="4"/>
  <c r="A362" i="4"/>
  <c r="N361" i="4"/>
  <c r="M361" i="4"/>
  <c r="L361" i="4"/>
  <c r="F361" i="4"/>
  <c r="D361" i="4"/>
  <c r="C361" i="4"/>
  <c r="B361" i="4"/>
  <c r="A361" i="4"/>
  <c r="N360" i="4"/>
  <c r="M360" i="4"/>
  <c r="L360" i="4"/>
  <c r="F360" i="4"/>
  <c r="D360" i="4"/>
  <c r="C360" i="4"/>
  <c r="B360" i="4"/>
  <c r="A360" i="4"/>
  <c r="N359" i="4"/>
  <c r="M359" i="4"/>
  <c r="L359" i="4"/>
  <c r="F359" i="4"/>
  <c r="D359" i="4"/>
  <c r="C359" i="4"/>
  <c r="B359" i="4"/>
  <c r="A359" i="4"/>
  <c r="N358" i="4"/>
  <c r="M358" i="4"/>
  <c r="L358" i="4"/>
  <c r="F358" i="4"/>
  <c r="D358" i="4"/>
  <c r="C358" i="4"/>
  <c r="B358" i="4"/>
  <c r="A358" i="4"/>
  <c r="N357" i="4"/>
  <c r="M357" i="4"/>
  <c r="L357" i="4"/>
  <c r="F357" i="4"/>
  <c r="D357" i="4"/>
  <c r="C357" i="4"/>
  <c r="B357" i="4"/>
  <c r="A357" i="4"/>
  <c r="N356" i="4"/>
  <c r="M356" i="4"/>
  <c r="L356" i="4"/>
  <c r="F356" i="4"/>
  <c r="D356" i="4"/>
  <c r="C356" i="4"/>
  <c r="B356" i="4"/>
  <c r="A356" i="4"/>
  <c r="N355" i="4"/>
  <c r="M355" i="4"/>
  <c r="L355" i="4"/>
  <c r="F355" i="4"/>
  <c r="D355" i="4"/>
  <c r="C355" i="4"/>
  <c r="B355" i="4"/>
  <c r="A355" i="4"/>
  <c r="N354" i="4"/>
  <c r="M354" i="4"/>
  <c r="L354" i="4"/>
  <c r="F354" i="4"/>
  <c r="D354" i="4"/>
  <c r="C354" i="4"/>
  <c r="B354" i="4"/>
  <c r="A354" i="4"/>
  <c r="N353" i="4"/>
  <c r="M353" i="4"/>
  <c r="L353" i="4"/>
  <c r="F353" i="4"/>
  <c r="D353" i="4"/>
  <c r="C353" i="4"/>
  <c r="B353" i="4"/>
  <c r="A353" i="4"/>
  <c r="N352" i="4"/>
  <c r="M352" i="4"/>
  <c r="L352" i="4"/>
  <c r="F352" i="4"/>
  <c r="D352" i="4"/>
  <c r="C352" i="4"/>
  <c r="B352" i="4"/>
  <c r="A352" i="4"/>
  <c r="N351" i="4"/>
  <c r="M351" i="4"/>
  <c r="L351" i="4"/>
  <c r="F351" i="4"/>
  <c r="D351" i="4"/>
  <c r="C351" i="4"/>
  <c r="B351" i="4"/>
  <c r="A351" i="4"/>
  <c r="N350" i="4"/>
  <c r="M350" i="4"/>
  <c r="L350" i="4"/>
  <c r="F350" i="4"/>
  <c r="D350" i="4"/>
  <c r="C350" i="4"/>
  <c r="B350" i="4"/>
  <c r="A350" i="4"/>
  <c r="N349" i="4"/>
  <c r="M349" i="4"/>
  <c r="L349" i="4"/>
  <c r="F349" i="4"/>
  <c r="D349" i="4"/>
  <c r="C349" i="4"/>
  <c r="B349" i="4"/>
  <c r="A349" i="4"/>
  <c r="N348" i="4"/>
  <c r="M348" i="4"/>
  <c r="L348" i="4"/>
  <c r="F348" i="4"/>
  <c r="D348" i="4"/>
  <c r="C348" i="4"/>
  <c r="B348" i="4"/>
  <c r="A348" i="4"/>
  <c r="N347" i="4"/>
  <c r="M347" i="4"/>
  <c r="L347" i="4"/>
  <c r="F347" i="4"/>
  <c r="D347" i="4"/>
  <c r="C347" i="4"/>
  <c r="B347" i="4"/>
  <c r="A347" i="4"/>
  <c r="N346" i="4"/>
  <c r="M346" i="4"/>
  <c r="L346" i="4"/>
  <c r="F346" i="4"/>
  <c r="D346" i="4"/>
  <c r="C346" i="4"/>
  <c r="B346" i="4"/>
  <c r="A346" i="4"/>
  <c r="N345" i="4"/>
  <c r="M345" i="4"/>
  <c r="L345" i="4"/>
  <c r="F345" i="4"/>
  <c r="D345" i="4"/>
  <c r="C345" i="4"/>
  <c r="B345" i="4"/>
  <c r="A345" i="4"/>
  <c r="N344" i="4"/>
  <c r="M344" i="4"/>
  <c r="L344" i="4"/>
  <c r="F344" i="4"/>
  <c r="D344" i="4"/>
  <c r="C344" i="4"/>
  <c r="B344" i="4"/>
  <c r="A344" i="4"/>
  <c r="N343" i="4"/>
  <c r="M343" i="4"/>
  <c r="L343" i="4"/>
  <c r="F343" i="4"/>
  <c r="D343" i="4"/>
  <c r="C343" i="4"/>
  <c r="B343" i="4"/>
  <c r="A343" i="4"/>
  <c r="N342" i="4"/>
  <c r="M342" i="4"/>
  <c r="L342" i="4"/>
  <c r="F342" i="4"/>
  <c r="D342" i="4"/>
  <c r="C342" i="4"/>
  <c r="B342" i="4"/>
  <c r="A342" i="4"/>
  <c r="N341" i="4"/>
  <c r="M341" i="4"/>
  <c r="L341" i="4"/>
  <c r="F341" i="4"/>
  <c r="D341" i="4"/>
  <c r="C341" i="4"/>
  <c r="B341" i="4"/>
  <c r="A341" i="4"/>
  <c r="N340" i="4"/>
  <c r="M340" i="4"/>
  <c r="L340" i="4"/>
  <c r="F340" i="4"/>
  <c r="D340" i="4"/>
  <c r="C340" i="4"/>
  <c r="B340" i="4"/>
  <c r="A340" i="4"/>
  <c r="N339" i="4"/>
  <c r="M339" i="4"/>
  <c r="L339" i="4"/>
  <c r="F339" i="4"/>
  <c r="D339" i="4"/>
  <c r="C339" i="4"/>
  <c r="B339" i="4"/>
  <c r="A339" i="4"/>
  <c r="N338" i="4"/>
  <c r="M338" i="4"/>
  <c r="L338" i="4"/>
  <c r="F338" i="4"/>
  <c r="D338" i="4"/>
  <c r="C338" i="4"/>
  <c r="B338" i="4"/>
  <c r="A338" i="4"/>
  <c r="N337" i="4"/>
  <c r="M337" i="4"/>
  <c r="L337" i="4"/>
  <c r="F337" i="4"/>
  <c r="D337" i="4"/>
  <c r="C337" i="4"/>
  <c r="B337" i="4"/>
  <c r="A337" i="4"/>
  <c r="N336" i="4"/>
  <c r="M336" i="4"/>
  <c r="L336" i="4"/>
  <c r="F336" i="4"/>
  <c r="D336" i="4"/>
  <c r="C336" i="4"/>
  <c r="B336" i="4"/>
  <c r="A336" i="4"/>
  <c r="N335" i="4"/>
  <c r="M335" i="4"/>
  <c r="L335" i="4"/>
  <c r="F335" i="4"/>
  <c r="D335" i="4"/>
  <c r="C335" i="4"/>
  <c r="B335" i="4"/>
  <c r="A335" i="4"/>
  <c r="N334" i="4"/>
  <c r="M334" i="4"/>
  <c r="L334" i="4"/>
  <c r="F334" i="4"/>
  <c r="D334" i="4"/>
  <c r="C334" i="4"/>
  <c r="B334" i="4"/>
  <c r="A334" i="4"/>
  <c r="N333" i="4"/>
  <c r="M333" i="4"/>
  <c r="L333" i="4"/>
  <c r="F333" i="4"/>
  <c r="D333" i="4"/>
  <c r="C333" i="4"/>
  <c r="B333" i="4"/>
  <c r="A333" i="4"/>
  <c r="N332" i="4"/>
  <c r="M332" i="4"/>
  <c r="L332" i="4"/>
  <c r="F332" i="4"/>
  <c r="D332" i="4"/>
  <c r="C332" i="4"/>
  <c r="B332" i="4"/>
  <c r="A332" i="4"/>
  <c r="N331" i="4"/>
  <c r="M331" i="4"/>
  <c r="L331" i="4"/>
  <c r="F331" i="4"/>
  <c r="D331" i="4"/>
  <c r="C331" i="4"/>
  <c r="B331" i="4"/>
  <c r="A331" i="4"/>
  <c r="N330" i="4"/>
  <c r="M330" i="4"/>
  <c r="L330" i="4"/>
  <c r="F330" i="4"/>
  <c r="D330" i="4"/>
  <c r="C330" i="4"/>
  <c r="B330" i="4"/>
  <c r="A330" i="4"/>
  <c r="N329" i="4"/>
  <c r="M329" i="4"/>
  <c r="L329" i="4"/>
  <c r="F329" i="4"/>
  <c r="D329" i="4"/>
  <c r="C329" i="4"/>
  <c r="B329" i="4"/>
  <c r="A329" i="4"/>
  <c r="N328" i="4"/>
  <c r="M328" i="4"/>
  <c r="L328" i="4"/>
  <c r="F328" i="4"/>
  <c r="D328" i="4"/>
  <c r="C328" i="4"/>
  <c r="B328" i="4"/>
  <c r="A328" i="4"/>
  <c r="N327" i="4"/>
  <c r="M327" i="4"/>
  <c r="L327" i="4"/>
  <c r="F327" i="4"/>
  <c r="D327" i="4"/>
  <c r="C327" i="4"/>
  <c r="B327" i="4"/>
  <c r="A327" i="4"/>
  <c r="N326" i="4"/>
  <c r="M326" i="4"/>
  <c r="L326" i="4"/>
  <c r="F326" i="4"/>
  <c r="D326" i="4"/>
  <c r="C326" i="4"/>
  <c r="B326" i="4"/>
  <c r="A326" i="4"/>
  <c r="N325" i="4"/>
  <c r="M325" i="4"/>
  <c r="L325" i="4"/>
  <c r="F325" i="4"/>
  <c r="D325" i="4"/>
  <c r="C325" i="4"/>
  <c r="B325" i="4"/>
  <c r="A325" i="4"/>
  <c r="N324" i="4"/>
  <c r="M324" i="4"/>
  <c r="L324" i="4"/>
  <c r="F324" i="4"/>
  <c r="D324" i="4"/>
  <c r="C324" i="4"/>
  <c r="B324" i="4"/>
  <c r="A324" i="4"/>
  <c r="N323" i="4"/>
  <c r="M323" i="4"/>
  <c r="L323" i="4"/>
  <c r="F323" i="4"/>
  <c r="D323" i="4"/>
  <c r="C323" i="4"/>
  <c r="B323" i="4"/>
  <c r="A323" i="4"/>
  <c r="N322" i="4"/>
  <c r="M322" i="4"/>
  <c r="L322" i="4"/>
  <c r="F322" i="4"/>
  <c r="D322" i="4"/>
  <c r="C322" i="4"/>
  <c r="B322" i="4"/>
  <c r="A322" i="4"/>
  <c r="N321" i="4"/>
  <c r="M321" i="4"/>
  <c r="L321" i="4"/>
  <c r="F321" i="4"/>
  <c r="D321" i="4"/>
  <c r="C321" i="4"/>
  <c r="B321" i="4"/>
  <c r="A321" i="4"/>
  <c r="N320" i="4"/>
  <c r="M320" i="4"/>
  <c r="L320" i="4"/>
  <c r="F320" i="4"/>
  <c r="D320" i="4"/>
  <c r="C320" i="4"/>
  <c r="B320" i="4"/>
  <c r="A320" i="4"/>
  <c r="N319" i="4"/>
  <c r="M319" i="4"/>
  <c r="L319" i="4"/>
  <c r="F319" i="4"/>
  <c r="D319" i="4"/>
  <c r="C319" i="4"/>
  <c r="B319" i="4"/>
  <c r="A319" i="4"/>
  <c r="N318" i="4"/>
  <c r="M318" i="4"/>
  <c r="L318" i="4"/>
  <c r="F318" i="4"/>
  <c r="D318" i="4"/>
  <c r="C318" i="4"/>
  <c r="B318" i="4"/>
  <c r="A318" i="4"/>
  <c r="N317" i="4"/>
  <c r="M317" i="4"/>
  <c r="L317" i="4"/>
  <c r="F317" i="4"/>
  <c r="D317" i="4"/>
  <c r="C317" i="4"/>
  <c r="B317" i="4"/>
  <c r="A317" i="4"/>
  <c r="N316" i="4"/>
  <c r="M316" i="4"/>
  <c r="L316" i="4"/>
  <c r="F316" i="4"/>
  <c r="D316" i="4"/>
  <c r="C316" i="4"/>
  <c r="B316" i="4"/>
  <c r="A316" i="4"/>
  <c r="N315" i="4"/>
  <c r="M315" i="4"/>
  <c r="L315" i="4"/>
  <c r="F315" i="4"/>
  <c r="D315" i="4"/>
  <c r="C315" i="4"/>
  <c r="B315" i="4"/>
  <c r="A315" i="4"/>
  <c r="N314" i="4"/>
  <c r="M314" i="4"/>
  <c r="L314" i="4"/>
  <c r="F314" i="4"/>
  <c r="D314" i="4"/>
  <c r="C314" i="4"/>
  <c r="B314" i="4"/>
  <c r="A314" i="4"/>
  <c r="N313" i="4"/>
  <c r="M313" i="4"/>
  <c r="L313" i="4"/>
  <c r="F313" i="4"/>
  <c r="D313" i="4"/>
  <c r="C313" i="4"/>
  <c r="B313" i="4"/>
  <c r="A313" i="4"/>
  <c r="N312" i="4"/>
  <c r="M312" i="4"/>
  <c r="L312" i="4"/>
  <c r="F312" i="4"/>
  <c r="D312" i="4"/>
  <c r="C312" i="4"/>
  <c r="B312" i="4"/>
  <c r="A312" i="4"/>
  <c r="N311" i="4"/>
  <c r="M311" i="4"/>
  <c r="L311" i="4"/>
  <c r="F311" i="4"/>
  <c r="D311" i="4"/>
  <c r="C311" i="4"/>
  <c r="B311" i="4"/>
  <c r="A311" i="4"/>
  <c r="N310" i="4"/>
  <c r="M310" i="4"/>
  <c r="L310" i="4"/>
  <c r="F310" i="4"/>
  <c r="D310" i="4"/>
  <c r="C310" i="4"/>
  <c r="B310" i="4"/>
  <c r="A310" i="4"/>
  <c r="N309" i="4"/>
  <c r="M309" i="4"/>
  <c r="L309" i="4"/>
  <c r="F309" i="4"/>
  <c r="D309" i="4"/>
  <c r="C309" i="4"/>
  <c r="B309" i="4"/>
  <c r="A309" i="4"/>
  <c r="N308" i="4"/>
  <c r="M308" i="4"/>
  <c r="L308" i="4"/>
  <c r="F308" i="4"/>
  <c r="D308" i="4"/>
  <c r="C308" i="4"/>
  <c r="B308" i="4"/>
  <c r="A308" i="4"/>
  <c r="N307" i="4"/>
  <c r="M307" i="4"/>
  <c r="L307" i="4"/>
  <c r="F307" i="4"/>
  <c r="D307" i="4"/>
  <c r="C307" i="4"/>
  <c r="B307" i="4"/>
  <c r="A307" i="4"/>
  <c r="N306" i="4"/>
  <c r="M306" i="4"/>
  <c r="L306" i="4"/>
  <c r="F306" i="4"/>
  <c r="D306" i="4"/>
  <c r="C306" i="4"/>
  <c r="B306" i="4"/>
  <c r="A306" i="4"/>
  <c r="N305" i="4"/>
  <c r="M305" i="4"/>
  <c r="L305" i="4"/>
  <c r="F305" i="4"/>
  <c r="D305" i="4"/>
  <c r="C305" i="4"/>
  <c r="B305" i="4"/>
  <c r="A305" i="4"/>
  <c r="N304" i="4"/>
  <c r="M304" i="4"/>
  <c r="L304" i="4"/>
  <c r="F304" i="4"/>
  <c r="D304" i="4"/>
  <c r="C304" i="4"/>
  <c r="B304" i="4"/>
  <c r="A304" i="4"/>
  <c r="N303" i="4"/>
  <c r="M303" i="4"/>
  <c r="L303" i="4"/>
  <c r="F303" i="4"/>
  <c r="D303" i="4"/>
  <c r="C303" i="4"/>
  <c r="B303" i="4"/>
  <c r="A303" i="4"/>
  <c r="N302" i="4"/>
  <c r="M302" i="4"/>
  <c r="L302" i="4"/>
  <c r="F302" i="4"/>
  <c r="D302" i="4"/>
  <c r="C302" i="4"/>
  <c r="B302" i="4"/>
  <c r="A302" i="4"/>
  <c r="N301" i="4"/>
  <c r="M301" i="4"/>
  <c r="L301" i="4"/>
  <c r="F301" i="4"/>
  <c r="D301" i="4"/>
  <c r="C301" i="4"/>
  <c r="B301" i="4"/>
  <c r="A301" i="4"/>
  <c r="N300" i="4"/>
  <c r="M300" i="4"/>
  <c r="L300" i="4"/>
  <c r="F300" i="4"/>
  <c r="D300" i="4"/>
  <c r="C300" i="4"/>
  <c r="B300" i="4"/>
  <c r="A300" i="4"/>
  <c r="N299" i="4"/>
  <c r="M299" i="4"/>
  <c r="L299" i="4"/>
  <c r="F299" i="4"/>
  <c r="D299" i="4"/>
  <c r="C299" i="4"/>
  <c r="B299" i="4"/>
  <c r="A299" i="4"/>
  <c r="N298" i="4"/>
  <c r="M298" i="4"/>
  <c r="L298" i="4"/>
  <c r="F298" i="4"/>
  <c r="D298" i="4"/>
  <c r="C298" i="4"/>
  <c r="B298" i="4"/>
  <c r="A298" i="4"/>
  <c r="N297" i="4"/>
  <c r="M297" i="4"/>
  <c r="L297" i="4"/>
  <c r="F297" i="4"/>
  <c r="D297" i="4"/>
  <c r="C297" i="4"/>
  <c r="B297" i="4"/>
  <c r="A297" i="4"/>
  <c r="N296" i="4"/>
  <c r="M296" i="4"/>
  <c r="L296" i="4"/>
  <c r="F296" i="4"/>
  <c r="D296" i="4"/>
  <c r="C296" i="4"/>
  <c r="B296" i="4"/>
  <c r="A296" i="4"/>
  <c r="N295" i="4"/>
  <c r="M295" i="4"/>
  <c r="L295" i="4"/>
  <c r="F295" i="4"/>
  <c r="D295" i="4"/>
  <c r="C295" i="4"/>
  <c r="B295" i="4"/>
  <c r="A295" i="4"/>
  <c r="N294" i="4"/>
  <c r="M294" i="4"/>
  <c r="L294" i="4"/>
  <c r="F294" i="4"/>
  <c r="D294" i="4"/>
  <c r="C294" i="4"/>
  <c r="B294" i="4"/>
  <c r="A294" i="4"/>
  <c r="N293" i="4"/>
  <c r="M293" i="4"/>
  <c r="L293" i="4"/>
  <c r="F293" i="4"/>
  <c r="D293" i="4"/>
  <c r="C293" i="4"/>
  <c r="B293" i="4"/>
  <c r="A293" i="4"/>
  <c r="N292" i="4"/>
  <c r="M292" i="4"/>
  <c r="L292" i="4"/>
  <c r="F292" i="4"/>
  <c r="D292" i="4"/>
  <c r="C292" i="4"/>
  <c r="B292" i="4"/>
  <c r="A292" i="4"/>
  <c r="N291" i="4"/>
  <c r="M291" i="4"/>
  <c r="L291" i="4"/>
  <c r="F291" i="4"/>
  <c r="D291" i="4"/>
  <c r="C291" i="4"/>
  <c r="B291" i="4"/>
  <c r="A291" i="4"/>
  <c r="N290" i="4"/>
  <c r="M290" i="4"/>
  <c r="L290" i="4"/>
  <c r="F290" i="4"/>
  <c r="D290" i="4"/>
  <c r="C290" i="4"/>
  <c r="B290" i="4"/>
  <c r="A290" i="4"/>
  <c r="N289" i="4"/>
  <c r="M289" i="4"/>
  <c r="L289" i="4"/>
  <c r="F289" i="4"/>
  <c r="D289" i="4"/>
  <c r="C289" i="4"/>
  <c r="B289" i="4"/>
  <c r="A289" i="4"/>
  <c r="N288" i="4"/>
  <c r="M288" i="4"/>
  <c r="L288" i="4"/>
  <c r="F288" i="4"/>
  <c r="D288" i="4"/>
  <c r="C288" i="4"/>
  <c r="B288" i="4"/>
  <c r="A288" i="4"/>
  <c r="N287" i="4"/>
  <c r="M287" i="4"/>
  <c r="L287" i="4"/>
  <c r="F287" i="4"/>
  <c r="D287" i="4"/>
  <c r="C287" i="4"/>
  <c r="B287" i="4"/>
  <c r="A287" i="4"/>
  <c r="N286" i="4"/>
  <c r="M286" i="4"/>
  <c r="L286" i="4"/>
  <c r="F286" i="4"/>
  <c r="D286" i="4"/>
  <c r="C286" i="4"/>
  <c r="B286" i="4"/>
  <c r="A286" i="4"/>
  <c r="N285" i="4"/>
  <c r="M285" i="4"/>
  <c r="L285" i="4"/>
  <c r="F285" i="4"/>
  <c r="D285" i="4"/>
  <c r="C285" i="4"/>
  <c r="B285" i="4"/>
  <c r="A285" i="4"/>
  <c r="N284" i="4"/>
  <c r="M284" i="4"/>
  <c r="L284" i="4"/>
  <c r="F284" i="4"/>
  <c r="D284" i="4"/>
  <c r="C284" i="4"/>
  <c r="B284" i="4"/>
  <c r="A284" i="4"/>
  <c r="N283" i="4"/>
  <c r="M283" i="4"/>
  <c r="L283" i="4"/>
  <c r="F283" i="4"/>
  <c r="D283" i="4"/>
  <c r="C283" i="4"/>
  <c r="B283" i="4"/>
  <c r="A283" i="4"/>
  <c r="N282" i="4"/>
  <c r="M282" i="4"/>
  <c r="L282" i="4"/>
  <c r="F282" i="4"/>
  <c r="D282" i="4"/>
  <c r="C282" i="4"/>
  <c r="B282" i="4"/>
  <c r="A282" i="4"/>
  <c r="N281" i="4"/>
  <c r="M281" i="4"/>
  <c r="L281" i="4"/>
  <c r="F281" i="4"/>
  <c r="D281" i="4"/>
  <c r="C281" i="4"/>
  <c r="B281" i="4"/>
  <c r="A281" i="4"/>
  <c r="N280" i="4"/>
  <c r="M280" i="4"/>
  <c r="L280" i="4"/>
  <c r="F280" i="4"/>
  <c r="D280" i="4"/>
  <c r="C280" i="4"/>
  <c r="B280" i="4"/>
  <c r="A280" i="4"/>
  <c r="N279" i="4"/>
  <c r="M279" i="4"/>
  <c r="L279" i="4"/>
  <c r="F279" i="4"/>
  <c r="D279" i="4"/>
  <c r="C279" i="4"/>
  <c r="B279" i="4"/>
  <c r="A279" i="4"/>
  <c r="N278" i="4"/>
  <c r="M278" i="4"/>
  <c r="L278" i="4"/>
  <c r="F278" i="4"/>
  <c r="D278" i="4"/>
  <c r="C278" i="4"/>
  <c r="B278" i="4"/>
  <c r="A278" i="4"/>
  <c r="N277" i="4"/>
  <c r="M277" i="4"/>
  <c r="L277" i="4"/>
  <c r="F277" i="4"/>
  <c r="D277" i="4"/>
  <c r="C277" i="4"/>
  <c r="B277" i="4"/>
  <c r="A277" i="4"/>
  <c r="N276" i="4"/>
  <c r="M276" i="4"/>
  <c r="L276" i="4"/>
  <c r="F276" i="4"/>
  <c r="D276" i="4"/>
  <c r="C276" i="4"/>
  <c r="B276" i="4"/>
  <c r="A276" i="4"/>
  <c r="N275" i="4"/>
  <c r="M275" i="4"/>
  <c r="L275" i="4"/>
  <c r="F275" i="4"/>
  <c r="D275" i="4"/>
  <c r="C275" i="4"/>
  <c r="B275" i="4"/>
  <c r="A275" i="4"/>
  <c r="N274" i="4"/>
  <c r="M274" i="4"/>
  <c r="L274" i="4"/>
  <c r="F274" i="4"/>
  <c r="D274" i="4"/>
  <c r="C274" i="4"/>
  <c r="B274" i="4"/>
  <c r="A274" i="4"/>
  <c r="N273" i="4"/>
  <c r="M273" i="4"/>
  <c r="L273" i="4"/>
  <c r="F273" i="4"/>
  <c r="D273" i="4"/>
  <c r="C273" i="4"/>
  <c r="B273" i="4"/>
  <c r="A273" i="4"/>
  <c r="N272" i="4"/>
  <c r="M272" i="4"/>
  <c r="L272" i="4"/>
  <c r="F272" i="4"/>
  <c r="D272" i="4"/>
  <c r="C272" i="4"/>
  <c r="B272" i="4"/>
  <c r="A272" i="4"/>
  <c r="N271" i="4"/>
  <c r="M271" i="4"/>
  <c r="L271" i="4"/>
  <c r="F271" i="4"/>
  <c r="D271" i="4"/>
  <c r="C271" i="4"/>
  <c r="B271" i="4"/>
  <c r="A271" i="4"/>
  <c r="N270" i="4"/>
  <c r="M270" i="4"/>
  <c r="L270" i="4"/>
  <c r="F270" i="4"/>
  <c r="D270" i="4"/>
  <c r="C270" i="4"/>
  <c r="B270" i="4"/>
  <c r="A270" i="4"/>
  <c r="N269" i="4"/>
  <c r="M269" i="4"/>
  <c r="L269" i="4"/>
  <c r="F269" i="4"/>
  <c r="D269" i="4"/>
  <c r="C269" i="4"/>
  <c r="B269" i="4"/>
  <c r="A269" i="4"/>
  <c r="N268" i="4"/>
  <c r="M268" i="4"/>
  <c r="L268" i="4"/>
  <c r="F268" i="4"/>
  <c r="D268" i="4"/>
  <c r="C268" i="4"/>
  <c r="B268" i="4"/>
  <c r="A268" i="4"/>
  <c r="N267" i="4"/>
  <c r="M267" i="4"/>
  <c r="L267" i="4"/>
  <c r="F267" i="4"/>
  <c r="D267" i="4"/>
  <c r="C267" i="4"/>
  <c r="B267" i="4"/>
  <c r="A267" i="4"/>
  <c r="N266" i="4"/>
  <c r="M266" i="4"/>
  <c r="L266" i="4"/>
  <c r="F266" i="4"/>
  <c r="D266" i="4"/>
  <c r="C266" i="4"/>
  <c r="B266" i="4"/>
  <c r="A266" i="4"/>
  <c r="N265" i="4"/>
  <c r="M265" i="4"/>
  <c r="L265" i="4"/>
  <c r="F265" i="4"/>
  <c r="D265" i="4"/>
  <c r="C265" i="4"/>
  <c r="B265" i="4"/>
  <c r="A265" i="4"/>
  <c r="N264" i="4"/>
  <c r="M264" i="4"/>
  <c r="L264" i="4"/>
  <c r="F264" i="4"/>
  <c r="D264" i="4"/>
  <c r="C264" i="4"/>
  <c r="B264" i="4"/>
  <c r="A264" i="4"/>
  <c r="N263" i="4"/>
  <c r="M263" i="4"/>
  <c r="L263" i="4"/>
  <c r="F263" i="4"/>
  <c r="D263" i="4"/>
  <c r="C263" i="4"/>
  <c r="B263" i="4"/>
  <c r="A263" i="4"/>
  <c r="N262" i="4"/>
  <c r="M262" i="4"/>
  <c r="L262" i="4"/>
  <c r="F262" i="4"/>
  <c r="D262" i="4"/>
  <c r="C262" i="4"/>
  <c r="B262" i="4"/>
  <c r="A262" i="4"/>
  <c r="N261" i="4"/>
  <c r="M261" i="4"/>
  <c r="L261" i="4"/>
  <c r="F261" i="4"/>
  <c r="D261" i="4"/>
  <c r="C261" i="4"/>
  <c r="B261" i="4"/>
  <c r="A261" i="4"/>
  <c r="N260" i="4"/>
  <c r="M260" i="4"/>
  <c r="L260" i="4"/>
  <c r="F260" i="4"/>
  <c r="D260" i="4"/>
  <c r="C260" i="4"/>
  <c r="B260" i="4"/>
  <c r="A260" i="4"/>
  <c r="N259" i="4"/>
  <c r="M259" i="4"/>
  <c r="L259" i="4"/>
  <c r="F259" i="4"/>
  <c r="D259" i="4"/>
  <c r="C259" i="4"/>
  <c r="B259" i="4"/>
  <c r="A259" i="4"/>
  <c r="N258" i="4"/>
  <c r="M258" i="4"/>
  <c r="L258" i="4"/>
  <c r="F258" i="4"/>
  <c r="D258" i="4"/>
  <c r="C258" i="4"/>
  <c r="B258" i="4"/>
  <c r="A258" i="4"/>
  <c r="N257" i="4"/>
  <c r="M257" i="4"/>
  <c r="L257" i="4"/>
  <c r="F257" i="4"/>
  <c r="D257" i="4"/>
  <c r="C257" i="4"/>
  <c r="B257" i="4"/>
  <c r="A257" i="4"/>
  <c r="N256" i="4"/>
  <c r="M256" i="4"/>
  <c r="L256" i="4"/>
  <c r="F256" i="4"/>
  <c r="D256" i="4"/>
  <c r="C256" i="4"/>
  <c r="B256" i="4"/>
  <c r="A256" i="4"/>
  <c r="N255" i="4"/>
  <c r="M255" i="4"/>
  <c r="L255" i="4"/>
  <c r="F255" i="4"/>
  <c r="D255" i="4"/>
  <c r="C255" i="4"/>
  <c r="B255" i="4"/>
  <c r="A255" i="4"/>
  <c r="N254" i="4"/>
  <c r="M254" i="4"/>
  <c r="L254" i="4"/>
  <c r="F254" i="4"/>
  <c r="D254" i="4"/>
  <c r="C254" i="4"/>
  <c r="B254" i="4"/>
  <c r="A254" i="4"/>
  <c r="N253" i="4"/>
  <c r="M253" i="4"/>
  <c r="L253" i="4"/>
  <c r="F253" i="4"/>
  <c r="D253" i="4"/>
  <c r="C253" i="4"/>
  <c r="B253" i="4"/>
  <c r="A253" i="4"/>
  <c r="N252" i="4"/>
  <c r="M252" i="4"/>
  <c r="L252" i="4"/>
  <c r="F252" i="4"/>
  <c r="D252" i="4"/>
  <c r="C252" i="4"/>
  <c r="B252" i="4"/>
  <c r="A252" i="4"/>
  <c r="N251" i="4"/>
  <c r="M251" i="4"/>
  <c r="L251" i="4"/>
  <c r="F251" i="4"/>
  <c r="D251" i="4"/>
  <c r="C251" i="4"/>
  <c r="B251" i="4"/>
  <c r="A251" i="4"/>
  <c r="N250" i="4"/>
  <c r="M250" i="4"/>
  <c r="L250" i="4"/>
  <c r="F250" i="4"/>
  <c r="D250" i="4"/>
  <c r="C250" i="4"/>
  <c r="B250" i="4"/>
  <c r="A250" i="4"/>
  <c r="N249" i="4"/>
  <c r="M249" i="4"/>
  <c r="L249" i="4"/>
  <c r="F249" i="4"/>
  <c r="D249" i="4"/>
  <c r="C249" i="4"/>
  <c r="B249" i="4"/>
  <c r="A249" i="4"/>
  <c r="N248" i="4"/>
  <c r="M248" i="4"/>
  <c r="L248" i="4"/>
  <c r="F248" i="4"/>
  <c r="D248" i="4"/>
  <c r="C248" i="4"/>
  <c r="B248" i="4"/>
  <c r="A248" i="4"/>
  <c r="N247" i="4"/>
  <c r="M247" i="4"/>
  <c r="L247" i="4"/>
  <c r="F247" i="4"/>
  <c r="D247" i="4"/>
  <c r="C247" i="4"/>
  <c r="B247" i="4"/>
  <c r="A247" i="4"/>
  <c r="N246" i="4"/>
  <c r="M246" i="4"/>
  <c r="L246" i="4"/>
  <c r="F246" i="4"/>
  <c r="D246" i="4"/>
  <c r="C246" i="4"/>
  <c r="B246" i="4"/>
  <c r="A246" i="4"/>
  <c r="N245" i="4"/>
  <c r="M245" i="4"/>
  <c r="L245" i="4"/>
  <c r="F245" i="4"/>
  <c r="D245" i="4"/>
  <c r="C245" i="4"/>
  <c r="B245" i="4"/>
  <c r="A245" i="4"/>
  <c r="N244" i="4"/>
  <c r="M244" i="4"/>
  <c r="L244" i="4"/>
  <c r="F244" i="4"/>
  <c r="D244" i="4"/>
  <c r="C244" i="4"/>
  <c r="B244" i="4"/>
  <c r="A244" i="4"/>
  <c r="N243" i="4"/>
  <c r="M243" i="4"/>
  <c r="L243" i="4"/>
  <c r="F243" i="4"/>
  <c r="D243" i="4"/>
  <c r="C243" i="4"/>
  <c r="B243" i="4"/>
  <c r="A243" i="4"/>
  <c r="N242" i="4"/>
  <c r="M242" i="4"/>
  <c r="L242" i="4"/>
  <c r="F242" i="4"/>
  <c r="D242" i="4"/>
  <c r="C242" i="4"/>
  <c r="B242" i="4"/>
  <c r="A242" i="4"/>
  <c r="N241" i="4"/>
  <c r="M241" i="4"/>
  <c r="L241" i="4"/>
  <c r="F241" i="4"/>
  <c r="D241" i="4"/>
  <c r="C241" i="4"/>
  <c r="B241" i="4"/>
  <c r="A241" i="4"/>
  <c r="N240" i="4"/>
  <c r="M240" i="4"/>
  <c r="L240" i="4"/>
  <c r="F240" i="4"/>
  <c r="D240" i="4"/>
  <c r="C240" i="4"/>
  <c r="B240" i="4"/>
  <c r="A240" i="4"/>
  <c r="N239" i="4"/>
  <c r="M239" i="4"/>
  <c r="L239" i="4"/>
  <c r="F239" i="4"/>
  <c r="D239" i="4"/>
  <c r="C239" i="4"/>
  <c r="B239" i="4"/>
  <c r="A239" i="4"/>
  <c r="N238" i="4"/>
  <c r="M238" i="4"/>
  <c r="L238" i="4"/>
  <c r="F238" i="4"/>
  <c r="D238" i="4"/>
  <c r="C238" i="4"/>
  <c r="B238" i="4"/>
  <c r="A238" i="4"/>
  <c r="N237" i="4"/>
  <c r="M237" i="4"/>
  <c r="L237" i="4"/>
  <c r="F237" i="4"/>
  <c r="D237" i="4"/>
  <c r="C237" i="4"/>
  <c r="B237" i="4"/>
  <c r="A237" i="4"/>
  <c r="N236" i="4"/>
  <c r="M236" i="4"/>
  <c r="L236" i="4"/>
  <c r="F236" i="4"/>
  <c r="D236" i="4"/>
  <c r="C236" i="4"/>
  <c r="B236" i="4"/>
  <c r="A236" i="4"/>
  <c r="N235" i="4"/>
  <c r="M235" i="4"/>
  <c r="L235" i="4"/>
  <c r="F235" i="4"/>
  <c r="D235" i="4"/>
  <c r="C235" i="4"/>
  <c r="B235" i="4"/>
  <c r="A235" i="4"/>
  <c r="N234" i="4"/>
  <c r="M234" i="4"/>
  <c r="L234" i="4"/>
  <c r="F234" i="4"/>
  <c r="D234" i="4"/>
  <c r="C234" i="4"/>
  <c r="B234" i="4"/>
  <c r="A234" i="4"/>
  <c r="N233" i="4"/>
  <c r="M233" i="4"/>
  <c r="L233" i="4"/>
  <c r="F233" i="4"/>
  <c r="D233" i="4"/>
  <c r="C233" i="4"/>
  <c r="B233" i="4"/>
  <c r="A233" i="4"/>
  <c r="N232" i="4"/>
  <c r="M232" i="4"/>
  <c r="L232" i="4"/>
  <c r="F232" i="4"/>
  <c r="D232" i="4"/>
  <c r="C232" i="4"/>
  <c r="B232" i="4"/>
  <c r="A232" i="4"/>
  <c r="N231" i="4"/>
  <c r="M231" i="4"/>
  <c r="L231" i="4"/>
  <c r="F231" i="4"/>
  <c r="D231" i="4"/>
  <c r="C231" i="4"/>
  <c r="B231" i="4"/>
  <c r="A231" i="4"/>
  <c r="N230" i="4"/>
  <c r="M230" i="4"/>
  <c r="L230" i="4"/>
  <c r="F230" i="4"/>
  <c r="D230" i="4"/>
  <c r="C230" i="4"/>
  <c r="B230" i="4"/>
  <c r="A230" i="4"/>
  <c r="N229" i="4"/>
  <c r="M229" i="4"/>
  <c r="L229" i="4"/>
  <c r="F229" i="4"/>
  <c r="D229" i="4"/>
  <c r="C229" i="4"/>
  <c r="B229" i="4"/>
  <c r="A229" i="4"/>
  <c r="N228" i="4"/>
  <c r="M228" i="4"/>
  <c r="L228" i="4"/>
  <c r="F228" i="4"/>
  <c r="D228" i="4"/>
  <c r="C228" i="4"/>
  <c r="B228" i="4"/>
  <c r="A228" i="4"/>
  <c r="N227" i="4"/>
  <c r="M227" i="4"/>
  <c r="L227" i="4"/>
  <c r="F227" i="4"/>
  <c r="D227" i="4"/>
  <c r="C227" i="4"/>
  <c r="B227" i="4"/>
  <c r="A227" i="4"/>
  <c r="N226" i="4"/>
  <c r="M226" i="4"/>
  <c r="L226" i="4"/>
  <c r="F226" i="4"/>
  <c r="D226" i="4"/>
  <c r="C226" i="4"/>
  <c r="B226" i="4"/>
  <c r="A226" i="4"/>
  <c r="N225" i="4"/>
  <c r="M225" i="4"/>
  <c r="L225" i="4"/>
  <c r="F225" i="4"/>
  <c r="D225" i="4"/>
  <c r="C225" i="4"/>
  <c r="B225" i="4"/>
  <c r="A225" i="4"/>
  <c r="N224" i="4"/>
  <c r="M224" i="4"/>
  <c r="L224" i="4"/>
  <c r="F224" i="4"/>
  <c r="D224" i="4"/>
  <c r="C224" i="4"/>
  <c r="B224" i="4"/>
  <c r="A224" i="4"/>
  <c r="N223" i="4"/>
  <c r="M223" i="4"/>
  <c r="L223" i="4"/>
  <c r="F223" i="4"/>
  <c r="D223" i="4"/>
  <c r="C223" i="4"/>
  <c r="B223" i="4"/>
  <c r="A223" i="4"/>
  <c r="N222" i="4"/>
  <c r="M222" i="4"/>
  <c r="L222" i="4"/>
  <c r="F222" i="4"/>
  <c r="D222" i="4"/>
  <c r="C222" i="4"/>
  <c r="B222" i="4"/>
  <c r="A222" i="4"/>
  <c r="N221" i="4"/>
  <c r="M221" i="4"/>
  <c r="L221" i="4"/>
  <c r="F221" i="4"/>
  <c r="D221" i="4"/>
  <c r="C221" i="4"/>
  <c r="B221" i="4"/>
  <c r="A221" i="4"/>
  <c r="N220" i="4"/>
  <c r="M220" i="4"/>
  <c r="L220" i="4"/>
  <c r="F220" i="4"/>
  <c r="D220" i="4"/>
  <c r="C220" i="4"/>
  <c r="B220" i="4"/>
  <c r="A220" i="4"/>
  <c r="N219" i="4"/>
  <c r="M219" i="4"/>
  <c r="L219" i="4"/>
  <c r="F219" i="4"/>
  <c r="D219" i="4"/>
  <c r="C219" i="4"/>
  <c r="B219" i="4"/>
  <c r="A219" i="4"/>
  <c r="N218" i="4"/>
  <c r="M218" i="4"/>
  <c r="L218" i="4"/>
  <c r="F218" i="4"/>
  <c r="D218" i="4"/>
  <c r="C218" i="4"/>
  <c r="B218" i="4"/>
  <c r="A218" i="4"/>
  <c r="N217" i="4"/>
  <c r="M217" i="4"/>
  <c r="L217" i="4"/>
  <c r="F217" i="4"/>
  <c r="D217" i="4"/>
  <c r="C217" i="4"/>
  <c r="B217" i="4"/>
  <c r="A217" i="4"/>
  <c r="N216" i="4"/>
  <c r="M216" i="4"/>
  <c r="L216" i="4"/>
  <c r="F216" i="4"/>
  <c r="D216" i="4"/>
  <c r="C216" i="4"/>
  <c r="B216" i="4"/>
  <c r="A216" i="4"/>
  <c r="N215" i="4"/>
  <c r="M215" i="4"/>
  <c r="L215" i="4"/>
  <c r="F215" i="4"/>
  <c r="D215" i="4"/>
  <c r="C215" i="4"/>
  <c r="B215" i="4"/>
  <c r="A215" i="4"/>
  <c r="N214" i="4"/>
  <c r="M214" i="4"/>
  <c r="L214" i="4"/>
  <c r="F214" i="4"/>
  <c r="D214" i="4"/>
  <c r="C214" i="4"/>
  <c r="B214" i="4"/>
  <c r="A214" i="4"/>
  <c r="N213" i="4"/>
  <c r="M213" i="4"/>
  <c r="L213" i="4"/>
  <c r="F213" i="4"/>
  <c r="D213" i="4"/>
  <c r="C213" i="4"/>
  <c r="B213" i="4"/>
  <c r="A213" i="4"/>
  <c r="N212" i="4"/>
  <c r="M212" i="4"/>
  <c r="L212" i="4"/>
  <c r="F212" i="4"/>
  <c r="D212" i="4"/>
  <c r="C212" i="4"/>
  <c r="B212" i="4"/>
  <c r="A212" i="4"/>
  <c r="N211" i="4"/>
  <c r="M211" i="4"/>
  <c r="L211" i="4"/>
  <c r="F211" i="4"/>
  <c r="D211" i="4"/>
  <c r="C211" i="4"/>
  <c r="B211" i="4"/>
  <c r="A211" i="4"/>
  <c r="N210" i="4"/>
  <c r="M210" i="4"/>
  <c r="L210" i="4"/>
  <c r="F210" i="4"/>
  <c r="D210" i="4"/>
  <c r="C210" i="4"/>
  <c r="B210" i="4"/>
  <c r="A210" i="4"/>
  <c r="N209" i="4"/>
  <c r="M209" i="4"/>
  <c r="L209" i="4"/>
  <c r="F209" i="4"/>
  <c r="D209" i="4"/>
  <c r="C209" i="4"/>
  <c r="B209" i="4"/>
  <c r="A209" i="4"/>
  <c r="N208" i="4"/>
  <c r="M208" i="4"/>
  <c r="L208" i="4"/>
  <c r="F208" i="4"/>
  <c r="D208" i="4"/>
  <c r="C208" i="4"/>
  <c r="B208" i="4"/>
  <c r="A208" i="4"/>
  <c r="N207" i="4"/>
  <c r="M207" i="4"/>
  <c r="L207" i="4"/>
  <c r="F207" i="4"/>
  <c r="D207" i="4"/>
  <c r="C207" i="4"/>
  <c r="B207" i="4"/>
  <c r="A207" i="4"/>
  <c r="N206" i="4"/>
  <c r="M206" i="4"/>
  <c r="L206" i="4"/>
  <c r="F206" i="4"/>
  <c r="D206" i="4"/>
  <c r="C206" i="4"/>
  <c r="B206" i="4"/>
  <c r="A206" i="4"/>
  <c r="N205" i="4"/>
  <c r="M205" i="4"/>
  <c r="L205" i="4"/>
  <c r="F205" i="4"/>
  <c r="D205" i="4"/>
  <c r="C205" i="4"/>
  <c r="B205" i="4"/>
  <c r="A205" i="4"/>
  <c r="N204" i="4"/>
  <c r="M204" i="4"/>
  <c r="L204" i="4"/>
  <c r="F204" i="4"/>
  <c r="D204" i="4"/>
  <c r="C204" i="4"/>
  <c r="B204" i="4"/>
  <c r="A204" i="4"/>
  <c r="N203" i="4"/>
  <c r="M203" i="4"/>
  <c r="L203" i="4"/>
  <c r="F203" i="4"/>
  <c r="D203" i="4"/>
  <c r="C203" i="4"/>
  <c r="B203" i="4"/>
  <c r="A203" i="4"/>
  <c r="N202" i="4"/>
  <c r="M202" i="4"/>
  <c r="L202" i="4"/>
  <c r="F202" i="4"/>
  <c r="D202" i="4"/>
  <c r="C202" i="4"/>
  <c r="B202" i="4"/>
  <c r="A202" i="4"/>
  <c r="N201" i="4"/>
  <c r="M201" i="4"/>
  <c r="L201" i="4"/>
  <c r="F201" i="4"/>
  <c r="D201" i="4"/>
  <c r="C201" i="4"/>
  <c r="B201" i="4"/>
  <c r="A201" i="4"/>
  <c r="N200" i="4"/>
  <c r="M200" i="4"/>
  <c r="L200" i="4"/>
  <c r="F200" i="4"/>
  <c r="D200" i="4"/>
  <c r="C200" i="4"/>
  <c r="B200" i="4"/>
  <c r="A200" i="4"/>
  <c r="N199" i="4"/>
  <c r="M199" i="4"/>
  <c r="L199" i="4"/>
  <c r="F199" i="4"/>
  <c r="D199" i="4"/>
  <c r="C199" i="4"/>
  <c r="B199" i="4"/>
  <c r="A199" i="4"/>
  <c r="N198" i="4"/>
  <c r="M198" i="4"/>
  <c r="L198" i="4"/>
  <c r="F198" i="4"/>
  <c r="D198" i="4"/>
  <c r="C198" i="4"/>
  <c r="B198" i="4"/>
  <c r="A198" i="4"/>
  <c r="N197" i="4"/>
  <c r="M197" i="4"/>
  <c r="L197" i="4"/>
  <c r="F197" i="4"/>
  <c r="D197" i="4"/>
  <c r="C197" i="4"/>
  <c r="B197" i="4"/>
  <c r="A197" i="4"/>
  <c r="N196" i="4"/>
  <c r="M196" i="4"/>
  <c r="L196" i="4"/>
  <c r="F196" i="4"/>
  <c r="D196" i="4"/>
  <c r="C196" i="4"/>
  <c r="B196" i="4"/>
  <c r="A196" i="4"/>
  <c r="N195" i="4"/>
  <c r="M195" i="4"/>
  <c r="L195" i="4"/>
  <c r="F195" i="4"/>
  <c r="D195" i="4"/>
  <c r="C195" i="4"/>
  <c r="B195" i="4"/>
  <c r="A195" i="4"/>
  <c r="N194" i="4"/>
  <c r="M194" i="4"/>
  <c r="L194" i="4"/>
  <c r="F194" i="4"/>
  <c r="D194" i="4"/>
  <c r="C194" i="4"/>
  <c r="B194" i="4"/>
  <c r="A194" i="4"/>
  <c r="N193" i="4"/>
  <c r="M193" i="4"/>
  <c r="L193" i="4"/>
  <c r="F193" i="4"/>
  <c r="D193" i="4"/>
  <c r="C193" i="4"/>
  <c r="B193" i="4"/>
  <c r="A193" i="4"/>
  <c r="N192" i="4"/>
  <c r="M192" i="4"/>
  <c r="L192" i="4"/>
  <c r="F192" i="4"/>
  <c r="D192" i="4"/>
  <c r="C192" i="4"/>
  <c r="B192" i="4"/>
  <c r="A192" i="4"/>
  <c r="N191" i="4"/>
  <c r="M191" i="4"/>
  <c r="L191" i="4"/>
  <c r="F191" i="4"/>
  <c r="D191" i="4"/>
  <c r="C191" i="4"/>
  <c r="B191" i="4"/>
  <c r="A191" i="4"/>
  <c r="N190" i="4"/>
  <c r="M190" i="4"/>
  <c r="L190" i="4"/>
  <c r="F190" i="4"/>
  <c r="D190" i="4"/>
  <c r="C190" i="4"/>
  <c r="B190" i="4"/>
  <c r="A190" i="4"/>
  <c r="N189" i="4"/>
  <c r="M189" i="4"/>
  <c r="L189" i="4"/>
  <c r="F189" i="4"/>
  <c r="D189" i="4"/>
  <c r="C189" i="4"/>
  <c r="B189" i="4"/>
  <c r="A189" i="4"/>
  <c r="N188" i="4"/>
  <c r="M188" i="4"/>
  <c r="L188" i="4"/>
  <c r="F188" i="4"/>
  <c r="D188" i="4"/>
  <c r="C188" i="4"/>
  <c r="B188" i="4"/>
  <c r="A188" i="4"/>
  <c r="N187" i="4"/>
  <c r="M187" i="4"/>
  <c r="L187" i="4"/>
  <c r="F187" i="4"/>
  <c r="D187" i="4"/>
  <c r="C187" i="4"/>
  <c r="B187" i="4"/>
  <c r="A187" i="4"/>
  <c r="N186" i="4"/>
  <c r="M186" i="4"/>
  <c r="L186" i="4"/>
  <c r="F186" i="4"/>
  <c r="D186" i="4"/>
  <c r="C186" i="4"/>
  <c r="B186" i="4"/>
  <c r="A186" i="4"/>
  <c r="N185" i="4"/>
  <c r="M185" i="4"/>
  <c r="L185" i="4"/>
  <c r="F185" i="4"/>
  <c r="D185" i="4"/>
  <c r="C185" i="4"/>
  <c r="B185" i="4"/>
  <c r="A185" i="4"/>
  <c r="N184" i="4"/>
  <c r="M184" i="4"/>
  <c r="L184" i="4"/>
  <c r="F184" i="4"/>
  <c r="D184" i="4"/>
  <c r="C184" i="4"/>
  <c r="B184" i="4"/>
  <c r="A184" i="4"/>
  <c r="N183" i="4"/>
  <c r="M183" i="4"/>
  <c r="L183" i="4"/>
  <c r="F183" i="4"/>
  <c r="D183" i="4"/>
  <c r="C183" i="4"/>
  <c r="B183" i="4"/>
  <c r="A183" i="4"/>
  <c r="N182" i="4"/>
  <c r="M182" i="4"/>
  <c r="L182" i="4"/>
  <c r="F182" i="4"/>
  <c r="D182" i="4"/>
  <c r="C182" i="4"/>
  <c r="B182" i="4"/>
  <c r="A182" i="4"/>
  <c r="N181" i="4"/>
  <c r="M181" i="4"/>
  <c r="L181" i="4"/>
  <c r="F181" i="4"/>
  <c r="D181" i="4"/>
  <c r="C181" i="4"/>
  <c r="B181" i="4"/>
  <c r="A181" i="4"/>
  <c r="N180" i="4"/>
  <c r="M180" i="4"/>
  <c r="L180" i="4"/>
  <c r="F180" i="4"/>
  <c r="D180" i="4"/>
  <c r="C180" i="4"/>
  <c r="B180" i="4"/>
  <c r="A180" i="4"/>
  <c r="N179" i="4"/>
  <c r="M179" i="4"/>
  <c r="L179" i="4"/>
  <c r="F179" i="4"/>
  <c r="D179" i="4"/>
  <c r="C179" i="4"/>
  <c r="B179" i="4"/>
  <c r="A179" i="4"/>
  <c r="N178" i="4"/>
  <c r="M178" i="4"/>
  <c r="L178" i="4"/>
  <c r="F178" i="4"/>
  <c r="D178" i="4"/>
  <c r="C178" i="4"/>
  <c r="B178" i="4"/>
  <c r="A178" i="4"/>
  <c r="N177" i="4"/>
  <c r="M177" i="4"/>
  <c r="L177" i="4"/>
  <c r="F177" i="4"/>
  <c r="D177" i="4"/>
  <c r="C177" i="4"/>
  <c r="B177" i="4"/>
  <c r="A177" i="4"/>
  <c r="N176" i="4"/>
  <c r="M176" i="4"/>
  <c r="L176" i="4"/>
  <c r="F176" i="4"/>
  <c r="D176" i="4"/>
  <c r="C176" i="4"/>
  <c r="B176" i="4"/>
  <c r="A176" i="4"/>
  <c r="N175" i="4"/>
  <c r="M175" i="4"/>
  <c r="L175" i="4"/>
  <c r="F175" i="4"/>
  <c r="D175" i="4"/>
  <c r="C175" i="4"/>
  <c r="B175" i="4"/>
  <c r="A175" i="4"/>
  <c r="N174" i="4"/>
  <c r="M174" i="4"/>
  <c r="L174" i="4"/>
  <c r="F174" i="4"/>
  <c r="D174" i="4"/>
  <c r="C174" i="4"/>
  <c r="B174" i="4"/>
  <c r="A174" i="4"/>
  <c r="N173" i="4"/>
  <c r="M173" i="4"/>
  <c r="L173" i="4"/>
  <c r="F173" i="4"/>
  <c r="D173" i="4"/>
  <c r="C173" i="4"/>
  <c r="B173" i="4"/>
  <c r="A173" i="4"/>
  <c r="N172" i="4"/>
  <c r="M172" i="4"/>
  <c r="L172" i="4"/>
  <c r="F172" i="4"/>
  <c r="D172" i="4"/>
  <c r="C172" i="4"/>
  <c r="B172" i="4"/>
  <c r="A172" i="4"/>
  <c r="N171" i="4"/>
  <c r="M171" i="4"/>
  <c r="L171" i="4"/>
  <c r="F171" i="4"/>
  <c r="D171" i="4"/>
  <c r="C171" i="4"/>
  <c r="B171" i="4"/>
  <c r="A171" i="4"/>
  <c r="N170" i="4"/>
  <c r="M170" i="4"/>
  <c r="L170" i="4"/>
  <c r="F170" i="4"/>
  <c r="D170" i="4"/>
  <c r="C170" i="4"/>
  <c r="B170" i="4"/>
  <c r="A170" i="4"/>
  <c r="N169" i="4"/>
  <c r="M169" i="4"/>
  <c r="L169" i="4"/>
  <c r="F169" i="4"/>
  <c r="D169" i="4"/>
  <c r="C169" i="4"/>
  <c r="B169" i="4"/>
  <c r="A169" i="4"/>
  <c r="N168" i="4"/>
  <c r="M168" i="4"/>
  <c r="L168" i="4"/>
  <c r="F168" i="4"/>
  <c r="D168" i="4"/>
  <c r="C168" i="4"/>
  <c r="B168" i="4"/>
  <c r="A168" i="4"/>
  <c r="N167" i="4"/>
  <c r="M167" i="4"/>
  <c r="L167" i="4"/>
  <c r="F167" i="4"/>
  <c r="D167" i="4"/>
  <c r="C167" i="4"/>
  <c r="B167" i="4"/>
  <c r="A167" i="4"/>
  <c r="N166" i="4"/>
  <c r="M166" i="4"/>
  <c r="L166" i="4"/>
  <c r="F166" i="4"/>
  <c r="D166" i="4"/>
  <c r="C166" i="4"/>
  <c r="B166" i="4"/>
  <c r="A166" i="4"/>
  <c r="N165" i="4"/>
  <c r="M165" i="4"/>
  <c r="L165" i="4"/>
  <c r="F165" i="4"/>
  <c r="D165" i="4"/>
  <c r="C165" i="4"/>
  <c r="B165" i="4"/>
  <c r="A165" i="4"/>
  <c r="N164" i="4"/>
  <c r="M164" i="4"/>
  <c r="L164" i="4"/>
  <c r="F164" i="4"/>
  <c r="D164" i="4"/>
  <c r="C164" i="4"/>
  <c r="B164" i="4"/>
  <c r="A164" i="4"/>
  <c r="N163" i="4"/>
  <c r="M163" i="4"/>
  <c r="L163" i="4"/>
  <c r="F163" i="4"/>
  <c r="D163" i="4"/>
  <c r="C163" i="4"/>
  <c r="B163" i="4"/>
  <c r="A163" i="4"/>
  <c r="N162" i="4"/>
  <c r="M162" i="4"/>
  <c r="L162" i="4"/>
  <c r="F162" i="4"/>
  <c r="D162" i="4"/>
  <c r="C162" i="4"/>
  <c r="B162" i="4"/>
  <c r="A162" i="4"/>
  <c r="N161" i="4"/>
  <c r="M161" i="4"/>
  <c r="L161" i="4"/>
  <c r="F161" i="4"/>
  <c r="D161" i="4"/>
  <c r="C161" i="4"/>
  <c r="B161" i="4"/>
  <c r="A161" i="4"/>
  <c r="N160" i="4"/>
  <c r="M160" i="4"/>
  <c r="L160" i="4"/>
  <c r="F160" i="4"/>
  <c r="D160" i="4"/>
  <c r="C160" i="4"/>
  <c r="B160" i="4"/>
  <c r="A160" i="4"/>
  <c r="N159" i="4"/>
  <c r="M159" i="4"/>
  <c r="L159" i="4"/>
  <c r="F159" i="4"/>
  <c r="D159" i="4"/>
  <c r="C159" i="4"/>
  <c r="B159" i="4"/>
  <c r="A159" i="4"/>
  <c r="N158" i="4"/>
  <c r="M158" i="4"/>
  <c r="L158" i="4"/>
  <c r="F158" i="4"/>
  <c r="D158" i="4"/>
  <c r="C158" i="4"/>
  <c r="B158" i="4"/>
  <c r="A158" i="4"/>
  <c r="N157" i="4"/>
  <c r="M157" i="4"/>
  <c r="L157" i="4"/>
  <c r="F157" i="4"/>
  <c r="D157" i="4"/>
  <c r="C157" i="4"/>
  <c r="B157" i="4"/>
  <c r="A157" i="4"/>
  <c r="N156" i="4"/>
  <c r="M156" i="4"/>
  <c r="L156" i="4"/>
  <c r="F156" i="4"/>
  <c r="D156" i="4"/>
  <c r="C156" i="4"/>
  <c r="B156" i="4"/>
  <c r="A156" i="4"/>
  <c r="N155" i="4"/>
  <c r="M155" i="4"/>
  <c r="L155" i="4"/>
  <c r="F155" i="4"/>
  <c r="D155" i="4"/>
  <c r="C155" i="4"/>
  <c r="B155" i="4"/>
  <c r="A155" i="4"/>
  <c r="N154" i="4"/>
  <c r="M154" i="4"/>
  <c r="L154" i="4"/>
  <c r="F154" i="4"/>
  <c r="D154" i="4"/>
  <c r="C154" i="4"/>
  <c r="B154" i="4"/>
  <c r="A154" i="4"/>
  <c r="N153" i="4"/>
  <c r="M153" i="4"/>
  <c r="L153" i="4"/>
  <c r="F153" i="4"/>
  <c r="D153" i="4"/>
  <c r="C153" i="4"/>
  <c r="B153" i="4"/>
  <c r="A153" i="4"/>
  <c r="N152" i="4"/>
  <c r="M152" i="4"/>
  <c r="L152" i="4"/>
  <c r="F152" i="4"/>
  <c r="D152" i="4"/>
  <c r="C152" i="4"/>
  <c r="B152" i="4"/>
  <c r="A152" i="4"/>
  <c r="N151" i="4"/>
  <c r="M151" i="4"/>
  <c r="L151" i="4"/>
  <c r="F151" i="4"/>
  <c r="D151" i="4"/>
  <c r="C151" i="4"/>
  <c r="B151" i="4"/>
  <c r="A151" i="4"/>
  <c r="N150" i="4"/>
  <c r="M150" i="4"/>
  <c r="L150" i="4"/>
  <c r="F150" i="4"/>
  <c r="D150" i="4"/>
  <c r="C150" i="4"/>
  <c r="B150" i="4"/>
  <c r="A150" i="4"/>
  <c r="N149" i="4"/>
  <c r="M149" i="4"/>
  <c r="L149" i="4"/>
  <c r="F149" i="4"/>
  <c r="D149" i="4"/>
  <c r="C149" i="4"/>
  <c r="B149" i="4"/>
  <c r="A149" i="4"/>
  <c r="N148" i="4"/>
  <c r="M148" i="4"/>
  <c r="L148" i="4"/>
  <c r="F148" i="4"/>
  <c r="D148" i="4"/>
  <c r="C148" i="4"/>
  <c r="B148" i="4"/>
  <c r="A148" i="4"/>
  <c r="N147" i="4"/>
  <c r="M147" i="4"/>
  <c r="L147" i="4"/>
  <c r="F147" i="4"/>
  <c r="D147" i="4"/>
  <c r="C147" i="4"/>
  <c r="B147" i="4"/>
  <c r="A147" i="4"/>
  <c r="N146" i="4"/>
  <c r="M146" i="4"/>
  <c r="L146" i="4"/>
  <c r="F146" i="4"/>
  <c r="D146" i="4"/>
  <c r="C146" i="4"/>
  <c r="B146" i="4"/>
  <c r="A146" i="4"/>
  <c r="N145" i="4"/>
  <c r="M145" i="4"/>
  <c r="L145" i="4"/>
  <c r="F145" i="4"/>
  <c r="D145" i="4"/>
  <c r="C145" i="4"/>
  <c r="B145" i="4"/>
  <c r="A145" i="4"/>
  <c r="N144" i="4"/>
  <c r="M144" i="4"/>
  <c r="L144" i="4"/>
  <c r="F144" i="4"/>
  <c r="D144" i="4"/>
  <c r="C144" i="4"/>
  <c r="B144" i="4"/>
  <c r="A144" i="4"/>
  <c r="N143" i="4"/>
  <c r="M143" i="4"/>
  <c r="L143" i="4"/>
  <c r="F143" i="4"/>
  <c r="D143" i="4"/>
  <c r="C143" i="4"/>
  <c r="B143" i="4"/>
  <c r="A143" i="4"/>
  <c r="N142" i="4"/>
  <c r="M142" i="4"/>
  <c r="L142" i="4"/>
  <c r="F142" i="4"/>
  <c r="D142" i="4"/>
  <c r="C142" i="4"/>
  <c r="B142" i="4"/>
  <c r="A142" i="4"/>
  <c r="N141" i="4"/>
  <c r="M141" i="4"/>
  <c r="L141" i="4"/>
  <c r="F141" i="4"/>
  <c r="D141" i="4"/>
  <c r="C141" i="4"/>
  <c r="B141" i="4"/>
  <c r="A141" i="4"/>
  <c r="N140" i="4"/>
  <c r="M140" i="4"/>
  <c r="L140" i="4"/>
  <c r="F140" i="4"/>
  <c r="D140" i="4"/>
  <c r="C140" i="4"/>
  <c r="B140" i="4"/>
  <c r="A140" i="4"/>
  <c r="N139" i="4"/>
  <c r="M139" i="4"/>
  <c r="L139" i="4"/>
  <c r="F139" i="4"/>
  <c r="D139" i="4"/>
  <c r="C139" i="4"/>
  <c r="B139" i="4"/>
  <c r="A139" i="4"/>
  <c r="N138" i="4"/>
  <c r="M138" i="4"/>
  <c r="L138" i="4"/>
  <c r="F138" i="4"/>
  <c r="D138" i="4"/>
  <c r="C138" i="4"/>
  <c r="B138" i="4"/>
  <c r="A138" i="4"/>
  <c r="N137" i="4"/>
  <c r="M137" i="4"/>
  <c r="L137" i="4"/>
  <c r="F137" i="4"/>
  <c r="D137" i="4"/>
  <c r="C137" i="4"/>
  <c r="B137" i="4"/>
  <c r="A137" i="4"/>
  <c r="N136" i="4"/>
  <c r="M136" i="4"/>
  <c r="L136" i="4"/>
  <c r="F136" i="4"/>
  <c r="D136" i="4"/>
  <c r="C136" i="4"/>
  <c r="B136" i="4"/>
  <c r="A136" i="4"/>
  <c r="N135" i="4"/>
  <c r="M135" i="4"/>
  <c r="L135" i="4"/>
  <c r="F135" i="4"/>
  <c r="D135" i="4"/>
  <c r="C135" i="4"/>
  <c r="B135" i="4"/>
  <c r="A135" i="4"/>
  <c r="N134" i="4"/>
  <c r="M134" i="4"/>
  <c r="L134" i="4"/>
  <c r="F134" i="4"/>
  <c r="D134" i="4"/>
  <c r="C134" i="4"/>
  <c r="B134" i="4"/>
  <c r="A134" i="4"/>
  <c r="N133" i="4"/>
  <c r="M133" i="4"/>
  <c r="L133" i="4"/>
  <c r="F133" i="4"/>
  <c r="D133" i="4"/>
  <c r="C133" i="4"/>
  <c r="B133" i="4"/>
  <c r="A133" i="4"/>
  <c r="N132" i="4"/>
  <c r="M132" i="4"/>
  <c r="L132" i="4"/>
  <c r="F132" i="4"/>
  <c r="D132" i="4"/>
  <c r="C132" i="4"/>
  <c r="B132" i="4"/>
  <c r="A132" i="4"/>
  <c r="N131" i="4"/>
  <c r="M131" i="4"/>
  <c r="L131" i="4"/>
  <c r="F131" i="4"/>
  <c r="D131" i="4"/>
  <c r="C131" i="4"/>
  <c r="B131" i="4"/>
  <c r="A131" i="4"/>
  <c r="N130" i="4"/>
  <c r="M130" i="4"/>
  <c r="L130" i="4"/>
  <c r="F130" i="4"/>
  <c r="D130" i="4"/>
  <c r="C130" i="4"/>
  <c r="B130" i="4"/>
  <c r="A130" i="4"/>
  <c r="N129" i="4"/>
  <c r="M129" i="4"/>
  <c r="L129" i="4"/>
  <c r="F129" i="4"/>
  <c r="D129" i="4"/>
  <c r="C129" i="4"/>
  <c r="B129" i="4"/>
  <c r="A129" i="4"/>
  <c r="N128" i="4"/>
  <c r="M128" i="4"/>
  <c r="L128" i="4"/>
  <c r="F128" i="4"/>
  <c r="D128" i="4"/>
  <c r="C128" i="4"/>
  <c r="B128" i="4"/>
  <c r="A128" i="4"/>
  <c r="N127" i="4"/>
  <c r="M127" i="4"/>
  <c r="L127" i="4"/>
  <c r="F127" i="4"/>
  <c r="D127" i="4"/>
  <c r="C127" i="4"/>
  <c r="B127" i="4"/>
  <c r="A127" i="4"/>
  <c r="N126" i="4"/>
  <c r="M126" i="4"/>
  <c r="L126" i="4"/>
  <c r="F126" i="4"/>
  <c r="D126" i="4"/>
  <c r="C126" i="4"/>
  <c r="B126" i="4"/>
  <c r="A126" i="4"/>
  <c r="N125" i="4"/>
  <c r="M125" i="4"/>
  <c r="L125" i="4"/>
  <c r="F125" i="4"/>
  <c r="D125" i="4"/>
  <c r="C125" i="4"/>
  <c r="B125" i="4"/>
  <c r="A125" i="4"/>
  <c r="N124" i="4"/>
  <c r="M124" i="4"/>
  <c r="L124" i="4"/>
  <c r="F124" i="4"/>
  <c r="D124" i="4"/>
  <c r="C124" i="4"/>
  <c r="B124" i="4"/>
  <c r="A124" i="4"/>
  <c r="N123" i="4"/>
  <c r="M123" i="4"/>
  <c r="L123" i="4"/>
  <c r="F123" i="4"/>
  <c r="D123" i="4"/>
  <c r="C123" i="4"/>
  <c r="B123" i="4"/>
  <c r="A123" i="4"/>
  <c r="N122" i="4"/>
  <c r="M122" i="4"/>
  <c r="L122" i="4"/>
  <c r="F122" i="4"/>
  <c r="D122" i="4"/>
  <c r="C122" i="4"/>
  <c r="B122" i="4"/>
  <c r="A122" i="4"/>
  <c r="N121" i="4"/>
  <c r="M121" i="4"/>
  <c r="L121" i="4"/>
  <c r="F121" i="4"/>
  <c r="D121" i="4"/>
  <c r="C121" i="4"/>
  <c r="B121" i="4"/>
  <c r="A121" i="4"/>
  <c r="N120" i="4"/>
  <c r="M120" i="4"/>
  <c r="L120" i="4"/>
  <c r="F120" i="4"/>
  <c r="D120" i="4"/>
  <c r="C120" i="4"/>
  <c r="B120" i="4"/>
  <c r="A120" i="4"/>
  <c r="N119" i="4"/>
  <c r="M119" i="4"/>
  <c r="L119" i="4"/>
  <c r="F119" i="4"/>
  <c r="D119" i="4"/>
  <c r="C119" i="4"/>
  <c r="B119" i="4"/>
  <c r="A119" i="4"/>
  <c r="N118" i="4"/>
  <c r="M118" i="4"/>
  <c r="L118" i="4"/>
  <c r="F118" i="4"/>
  <c r="D118" i="4"/>
  <c r="C118" i="4"/>
  <c r="B118" i="4"/>
  <c r="A118" i="4"/>
  <c r="N117" i="4"/>
  <c r="M117" i="4"/>
  <c r="L117" i="4"/>
  <c r="F117" i="4"/>
  <c r="D117" i="4"/>
  <c r="C117" i="4"/>
  <c r="B117" i="4"/>
  <c r="A117" i="4"/>
  <c r="N116" i="4"/>
  <c r="M116" i="4"/>
  <c r="L116" i="4"/>
  <c r="F116" i="4"/>
  <c r="D116" i="4"/>
  <c r="C116" i="4"/>
  <c r="B116" i="4"/>
  <c r="A116" i="4"/>
  <c r="N115" i="4"/>
  <c r="M115" i="4"/>
  <c r="L115" i="4"/>
  <c r="F115" i="4"/>
  <c r="D115" i="4"/>
  <c r="C115" i="4"/>
  <c r="B115" i="4"/>
  <c r="A115" i="4"/>
  <c r="N114" i="4"/>
  <c r="M114" i="4"/>
  <c r="L114" i="4"/>
  <c r="F114" i="4"/>
  <c r="D114" i="4"/>
  <c r="C114" i="4"/>
  <c r="B114" i="4"/>
  <c r="A114" i="4"/>
  <c r="N113" i="4"/>
  <c r="M113" i="4"/>
  <c r="L113" i="4"/>
  <c r="F113" i="4"/>
  <c r="D113" i="4"/>
  <c r="C113" i="4"/>
  <c r="B113" i="4"/>
  <c r="A113" i="4"/>
  <c r="N112" i="4"/>
  <c r="M112" i="4"/>
  <c r="L112" i="4"/>
  <c r="F112" i="4"/>
  <c r="D112" i="4"/>
  <c r="C112" i="4"/>
  <c r="B112" i="4"/>
  <c r="A112" i="4"/>
  <c r="N111" i="4"/>
  <c r="M111" i="4"/>
  <c r="L111" i="4"/>
  <c r="F111" i="4"/>
  <c r="D111" i="4"/>
  <c r="C111" i="4"/>
  <c r="B111" i="4"/>
  <c r="A111" i="4"/>
  <c r="N110" i="4"/>
  <c r="M110" i="4"/>
  <c r="L110" i="4"/>
  <c r="F110" i="4"/>
  <c r="D110" i="4"/>
  <c r="C110" i="4"/>
  <c r="B110" i="4"/>
  <c r="A110" i="4"/>
  <c r="N109" i="4"/>
  <c r="M109" i="4"/>
  <c r="L109" i="4"/>
  <c r="F109" i="4"/>
  <c r="D109" i="4"/>
  <c r="C109" i="4"/>
  <c r="B109" i="4"/>
  <c r="A109" i="4"/>
  <c r="N108" i="4"/>
  <c r="M108" i="4"/>
  <c r="L108" i="4"/>
  <c r="F108" i="4"/>
  <c r="D108" i="4"/>
  <c r="C108" i="4"/>
  <c r="B108" i="4"/>
  <c r="A108" i="4"/>
  <c r="N107" i="4"/>
  <c r="M107" i="4"/>
  <c r="L107" i="4"/>
  <c r="F107" i="4"/>
  <c r="D107" i="4"/>
  <c r="C107" i="4"/>
  <c r="B107" i="4"/>
  <c r="A107" i="4"/>
  <c r="N106" i="4"/>
  <c r="M106" i="4"/>
  <c r="L106" i="4"/>
  <c r="F106" i="4"/>
  <c r="D106" i="4"/>
  <c r="C106" i="4"/>
  <c r="B106" i="4"/>
  <c r="A106" i="4"/>
  <c r="N105" i="4"/>
  <c r="M105" i="4"/>
  <c r="L105" i="4"/>
  <c r="F105" i="4"/>
  <c r="D105" i="4"/>
  <c r="C105" i="4"/>
  <c r="B105" i="4"/>
  <c r="A105" i="4"/>
  <c r="N104" i="4"/>
  <c r="M104" i="4"/>
  <c r="L104" i="4"/>
  <c r="F104" i="4"/>
  <c r="D104" i="4"/>
  <c r="C104" i="4"/>
  <c r="B104" i="4"/>
  <c r="A104" i="4"/>
  <c r="N103" i="4"/>
  <c r="M103" i="4"/>
  <c r="L103" i="4"/>
  <c r="F103" i="4"/>
  <c r="D103" i="4"/>
  <c r="C103" i="4"/>
  <c r="B103" i="4"/>
  <c r="A103" i="4"/>
  <c r="N102" i="4"/>
  <c r="M102" i="4"/>
  <c r="L102" i="4"/>
  <c r="F102" i="4"/>
  <c r="D102" i="4"/>
  <c r="C102" i="4"/>
  <c r="B102" i="4"/>
  <c r="A102" i="4"/>
  <c r="N101" i="4"/>
  <c r="M101" i="4"/>
  <c r="L101" i="4"/>
  <c r="F101" i="4"/>
  <c r="D101" i="4"/>
  <c r="C101" i="4"/>
  <c r="B101" i="4"/>
  <c r="A101" i="4"/>
  <c r="N100" i="4"/>
  <c r="M100" i="4"/>
  <c r="L100" i="4"/>
  <c r="F100" i="4"/>
  <c r="D100" i="4"/>
  <c r="C100" i="4"/>
  <c r="B100" i="4"/>
  <c r="A100" i="4"/>
  <c r="N99" i="4"/>
  <c r="M99" i="4"/>
  <c r="L99" i="4"/>
  <c r="F99" i="4"/>
  <c r="D99" i="4"/>
  <c r="C99" i="4"/>
  <c r="B99" i="4"/>
  <c r="A99" i="4"/>
  <c r="N98" i="4"/>
  <c r="M98" i="4"/>
  <c r="L98" i="4"/>
  <c r="F98" i="4"/>
  <c r="D98" i="4"/>
  <c r="C98" i="4"/>
  <c r="B98" i="4"/>
  <c r="A98" i="4"/>
  <c r="N97" i="4"/>
  <c r="M97" i="4"/>
  <c r="L97" i="4"/>
  <c r="F97" i="4"/>
  <c r="D97" i="4"/>
  <c r="C97" i="4"/>
  <c r="B97" i="4"/>
  <c r="A97" i="4"/>
  <c r="N96" i="4"/>
  <c r="M96" i="4"/>
  <c r="L96" i="4"/>
  <c r="F96" i="4"/>
  <c r="D96" i="4"/>
  <c r="C96" i="4"/>
  <c r="B96" i="4"/>
  <c r="A96" i="4"/>
  <c r="N95" i="4"/>
  <c r="M95" i="4"/>
  <c r="L95" i="4"/>
  <c r="F95" i="4"/>
  <c r="D95" i="4"/>
  <c r="C95" i="4"/>
  <c r="B95" i="4"/>
  <c r="A95" i="4"/>
  <c r="N94" i="4"/>
  <c r="M94" i="4"/>
  <c r="L94" i="4"/>
  <c r="F94" i="4"/>
  <c r="D94" i="4"/>
  <c r="C94" i="4"/>
  <c r="B94" i="4"/>
  <c r="A94" i="4"/>
  <c r="N93" i="4"/>
  <c r="M93" i="4"/>
  <c r="L93" i="4"/>
  <c r="F93" i="4"/>
  <c r="D93" i="4"/>
  <c r="C93" i="4"/>
  <c r="B93" i="4"/>
  <c r="A93" i="4"/>
  <c r="N92" i="4"/>
  <c r="M92" i="4"/>
  <c r="L92" i="4"/>
  <c r="F92" i="4"/>
  <c r="D92" i="4"/>
  <c r="C92" i="4"/>
  <c r="B92" i="4"/>
  <c r="A92" i="4"/>
  <c r="N91" i="4"/>
  <c r="M91" i="4"/>
  <c r="L91" i="4"/>
  <c r="F91" i="4"/>
  <c r="D91" i="4"/>
  <c r="C91" i="4"/>
  <c r="B91" i="4"/>
  <c r="A91" i="4"/>
  <c r="N90" i="4"/>
  <c r="M90" i="4"/>
  <c r="L90" i="4"/>
  <c r="F90" i="4"/>
  <c r="D90" i="4"/>
  <c r="C90" i="4"/>
  <c r="B90" i="4"/>
  <c r="A90" i="4"/>
  <c r="N89" i="4"/>
  <c r="M89" i="4"/>
  <c r="L89" i="4"/>
  <c r="F89" i="4"/>
  <c r="D89" i="4"/>
  <c r="C89" i="4"/>
  <c r="B89" i="4"/>
  <c r="A89" i="4"/>
  <c r="N88" i="4"/>
  <c r="M88" i="4"/>
  <c r="L88" i="4"/>
  <c r="F88" i="4"/>
  <c r="D88" i="4"/>
  <c r="C88" i="4"/>
  <c r="B88" i="4"/>
  <c r="A88" i="4"/>
  <c r="N87" i="4"/>
  <c r="M87" i="4"/>
  <c r="L87" i="4"/>
  <c r="F87" i="4"/>
  <c r="D87" i="4"/>
  <c r="C87" i="4"/>
  <c r="B87" i="4"/>
  <c r="A87" i="4"/>
  <c r="N86" i="4"/>
  <c r="M86" i="4"/>
  <c r="L86" i="4"/>
  <c r="F86" i="4"/>
  <c r="D86" i="4"/>
  <c r="C86" i="4"/>
  <c r="B86" i="4"/>
  <c r="A86" i="4"/>
  <c r="N85" i="4"/>
  <c r="M85" i="4"/>
  <c r="L85" i="4"/>
  <c r="F85" i="4"/>
  <c r="D85" i="4"/>
  <c r="C85" i="4"/>
  <c r="B85" i="4"/>
  <c r="A85" i="4"/>
  <c r="N84" i="4"/>
  <c r="M84" i="4"/>
  <c r="L84" i="4"/>
  <c r="F84" i="4"/>
  <c r="D84" i="4"/>
  <c r="C84" i="4"/>
  <c r="B84" i="4"/>
  <c r="A84" i="4"/>
  <c r="N83" i="4"/>
  <c r="M83" i="4"/>
  <c r="L83" i="4"/>
  <c r="F83" i="4"/>
  <c r="D83" i="4"/>
  <c r="C83" i="4"/>
  <c r="B83" i="4"/>
  <c r="A83" i="4"/>
  <c r="N82" i="4"/>
  <c r="M82" i="4"/>
  <c r="L82" i="4"/>
  <c r="F82" i="4"/>
  <c r="D82" i="4"/>
  <c r="C82" i="4"/>
  <c r="B82" i="4"/>
  <c r="A82" i="4"/>
  <c r="N81" i="4"/>
  <c r="M81" i="4"/>
  <c r="L81" i="4"/>
  <c r="F81" i="4"/>
  <c r="D81" i="4"/>
  <c r="C81" i="4"/>
  <c r="B81" i="4"/>
  <c r="A81" i="4"/>
  <c r="N80" i="4"/>
  <c r="M80" i="4"/>
  <c r="L80" i="4"/>
  <c r="F80" i="4"/>
  <c r="D80" i="4"/>
  <c r="C80" i="4"/>
  <c r="B80" i="4"/>
  <c r="A80" i="4"/>
  <c r="N79" i="4"/>
  <c r="M79" i="4"/>
  <c r="L79" i="4"/>
  <c r="F79" i="4"/>
  <c r="D79" i="4"/>
  <c r="C79" i="4"/>
  <c r="B79" i="4"/>
  <c r="A79" i="4"/>
  <c r="N78" i="4"/>
  <c r="M78" i="4"/>
  <c r="L78" i="4"/>
  <c r="F78" i="4"/>
  <c r="D78" i="4"/>
  <c r="C78" i="4"/>
  <c r="B78" i="4"/>
  <c r="A78" i="4"/>
  <c r="N77" i="4"/>
  <c r="M77" i="4"/>
  <c r="L77" i="4"/>
  <c r="F77" i="4"/>
  <c r="D77" i="4"/>
  <c r="C77" i="4"/>
  <c r="B77" i="4"/>
  <c r="A77" i="4"/>
  <c r="N76" i="4"/>
  <c r="M76" i="4"/>
  <c r="L76" i="4"/>
  <c r="F76" i="4"/>
  <c r="D76" i="4"/>
  <c r="C76" i="4"/>
  <c r="B76" i="4"/>
  <c r="A76" i="4"/>
  <c r="N75" i="4"/>
  <c r="M75" i="4"/>
  <c r="L75" i="4"/>
  <c r="F75" i="4"/>
  <c r="D75" i="4"/>
  <c r="C75" i="4"/>
  <c r="B75" i="4"/>
  <c r="A75" i="4"/>
  <c r="N74" i="4"/>
  <c r="M74" i="4"/>
  <c r="L74" i="4"/>
  <c r="F74" i="4"/>
  <c r="D74" i="4"/>
  <c r="C74" i="4"/>
  <c r="B74" i="4"/>
  <c r="A74" i="4"/>
  <c r="N73" i="4"/>
  <c r="M73" i="4"/>
  <c r="L73" i="4"/>
  <c r="F73" i="4"/>
  <c r="D73" i="4"/>
  <c r="C73" i="4"/>
  <c r="B73" i="4"/>
  <c r="A73" i="4"/>
  <c r="N72" i="4"/>
  <c r="M72" i="4"/>
  <c r="L72" i="4"/>
  <c r="F72" i="4"/>
  <c r="D72" i="4"/>
  <c r="C72" i="4"/>
  <c r="B72" i="4"/>
  <c r="A72" i="4"/>
  <c r="N71" i="4"/>
  <c r="M71" i="4"/>
  <c r="L71" i="4"/>
  <c r="F71" i="4"/>
  <c r="D71" i="4"/>
  <c r="C71" i="4"/>
  <c r="B71" i="4"/>
  <c r="A71" i="4"/>
  <c r="N70" i="4"/>
  <c r="M70" i="4"/>
  <c r="L70" i="4"/>
  <c r="F70" i="4"/>
  <c r="D70" i="4"/>
  <c r="C70" i="4"/>
  <c r="B70" i="4"/>
  <c r="A70" i="4"/>
  <c r="N69" i="4"/>
  <c r="M69" i="4"/>
  <c r="L69" i="4"/>
  <c r="N68" i="4"/>
  <c r="M68" i="4"/>
  <c r="L68" i="4"/>
  <c r="F68" i="4"/>
  <c r="D68" i="4"/>
  <c r="C68" i="4"/>
  <c r="B68" i="4"/>
  <c r="A68" i="4"/>
  <c r="N67" i="4"/>
  <c r="M67" i="4"/>
  <c r="L67" i="4"/>
  <c r="F67" i="4"/>
  <c r="D67" i="4"/>
  <c r="C67" i="4"/>
  <c r="B67" i="4"/>
  <c r="A67" i="4"/>
  <c r="N66" i="4"/>
  <c r="M66" i="4"/>
  <c r="L66" i="4"/>
  <c r="F66" i="4"/>
  <c r="D66" i="4"/>
  <c r="C66" i="4"/>
  <c r="B66" i="4"/>
  <c r="A66" i="4"/>
  <c r="N65" i="4"/>
  <c r="M65" i="4"/>
  <c r="L65" i="4"/>
  <c r="F65" i="4"/>
  <c r="D65" i="4"/>
  <c r="C65" i="4"/>
  <c r="B65" i="4"/>
  <c r="A65" i="4"/>
  <c r="N64" i="4"/>
  <c r="M64" i="4"/>
  <c r="L64" i="4"/>
  <c r="F64" i="4"/>
  <c r="D64" i="4"/>
  <c r="C64" i="4"/>
  <c r="B64" i="4"/>
  <c r="A64" i="4"/>
  <c r="N63" i="4"/>
  <c r="M63" i="4"/>
  <c r="L63" i="4"/>
  <c r="F63" i="4"/>
  <c r="D63" i="4"/>
  <c r="C63" i="4"/>
  <c r="B63" i="4"/>
  <c r="A63" i="4"/>
  <c r="N62" i="4"/>
  <c r="M62" i="4"/>
  <c r="L62" i="4"/>
  <c r="F62" i="4"/>
  <c r="D62" i="4"/>
  <c r="C62" i="4"/>
  <c r="B62" i="4"/>
  <c r="A62" i="4"/>
  <c r="N61" i="4"/>
  <c r="M61" i="4"/>
  <c r="L61" i="4"/>
  <c r="F61" i="4"/>
  <c r="D61" i="4"/>
  <c r="C61" i="4"/>
  <c r="B61" i="4"/>
  <c r="A61" i="4"/>
  <c r="N60" i="4"/>
  <c r="M60" i="4"/>
  <c r="L60" i="4"/>
  <c r="F60" i="4"/>
  <c r="D60" i="4"/>
  <c r="C60" i="4"/>
  <c r="B60" i="4"/>
  <c r="A60" i="4"/>
  <c r="N59" i="4"/>
  <c r="M59" i="4"/>
  <c r="L59" i="4"/>
  <c r="F59" i="4"/>
  <c r="D59" i="4"/>
  <c r="C59" i="4"/>
  <c r="B59" i="4"/>
  <c r="A59" i="4"/>
  <c r="N58" i="4"/>
  <c r="M58" i="4"/>
  <c r="L58" i="4"/>
  <c r="F58" i="4"/>
  <c r="D58" i="4"/>
  <c r="C58" i="4"/>
  <c r="B58" i="4"/>
  <c r="A58" i="4"/>
  <c r="N57" i="4"/>
  <c r="M57" i="4"/>
  <c r="L57" i="4"/>
  <c r="F57" i="4"/>
  <c r="D57" i="4"/>
  <c r="C57" i="4"/>
  <c r="B57" i="4"/>
  <c r="A57" i="4"/>
  <c r="N56" i="4"/>
  <c r="M56" i="4"/>
  <c r="L56" i="4"/>
  <c r="F56" i="4"/>
  <c r="D56" i="4"/>
  <c r="C56" i="4"/>
  <c r="B56" i="4"/>
  <c r="A56" i="4"/>
  <c r="N55" i="4"/>
  <c r="M55" i="4"/>
  <c r="L55" i="4"/>
  <c r="F55" i="4"/>
  <c r="D55" i="4"/>
  <c r="C55" i="4"/>
  <c r="B55" i="4"/>
  <c r="A55" i="4"/>
  <c r="N54" i="4"/>
  <c r="M54" i="4"/>
  <c r="L54" i="4"/>
  <c r="F54" i="4"/>
  <c r="D54" i="4"/>
  <c r="C54" i="4"/>
  <c r="B54" i="4"/>
  <c r="A54" i="4"/>
  <c r="N53" i="4"/>
  <c r="M53" i="4"/>
  <c r="L53" i="4"/>
  <c r="F53" i="4"/>
  <c r="D53" i="4"/>
  <c r="C53" i="4"/>
  <c r="B53" i="4"/>
  <c r="A53" i="4"/>
  <c r="N52" i="4"/>
  <c r="M52" i="4"/>
  <c r="L52" i="4"/>
  <c r="F52" i="4"/>
  <c r="D52" i="4"/>
  <c r="C52" i="4"/>
  <c r="B52" i="4"/>
  <c r="A52" i="4"/>
  <c r="N51" i="4"/>
  <c r="M51" i="4"/>
  <c r="L51" i="4"/>
  <c r="F51" i="4"/>
  <c r="D51" i="4"/>
  <c r="C51" i="4"/>
  <c r="B51" i="4"/>
  <c r="A51" i="4"/>
  <c r="N50" i="4"/>
  <c r="M50" i="4"/>
  <c r="L50" i="4"/>
  <c r="F50" i="4"/>
  <c r="D50" i="4"/>
  <c r="C50" i="4"/>
  <c r="B50" i="4"/>
  <c r="A50" i="4"/>
  <c r="N49" i="4"/>
  <c r="M49" i="4"/>
  <c r="L49" i="4"/>
  <c r="F49" i="4"/>
  <c r="D49" i="4"/>
  <c r="C49" i="4"/>
  <c r="B49" i="4"/>
  <c r="A49" i="4"/>
  <c r="N48" i="4"/>
  <c r="M48" i="4"/>
  <c r="L48" i="4"/>
  <c r="F48" i="4"/>
  <c r="D48" i="4"/>
  <c r="C48" i="4"/>
  <c r="B48" i="4"/>
  <c r="A48" i="4"/>
  <c r="N47" i="4"/>
  <c r="M47" i="4"/>
  <c r="L47" i="4"/>
  <c r="F47" i="4"/>
  <c r="D47" i="4"/>
  <c r="C47" i="4"/>
  <c r="B47" i="4"/>
  <c r="A47" i="4"/>
  <c r="N46" i="4"/>
  <c r="M46" i="4"/>
  <c r="L46" i="4"/>
  <c r="F46" i="4"/>
  <c r="D46" i="4"/>
  <c r="C46" i="4"/>
  <c r="B46" i="4"/>
  <c r="A46" i="4"/>
  <c r="N45" i="4"/>
  <c r="M45" i="4"/>
  <c r="L45" i="4"/>
  <c r="F45" i="4"/>
  <c r="D45" i="4"/>
  <c r="C45" i="4"/>
  <c r="B45" i="4"/>
  <c r="A45" i="4"/>
  <c r="N44" i="4"/>
  <c r="M44" i="4"/>
  <c r="L44" i="4"/>
  <c r="F44" i="4"/>
  <c r="D44" i="4"/>
  <c r="C44" i="4"/>
  <c r="B44" i="4"/>
  <c r="A44" i="4"/>
  <c r="N43" i="4"/>
  <c r="M43" i="4"/>
  <c r="L43" i="4"/>
  <c r="F43" i="4"/>
  <c r="D43" i="4"/>
  <c r="C43" i="4"/>
  <c r="B43" i="4"/>
  <c r="A43" i="4"/>
  <c r="N42" i="4"/>
  <c r="M42" i="4"/>
  <c r="L42" i="4"/>
  <c r="F42" i="4"/>
  <c r="D42" i="4"/>
  <c r="C42" i="4"/>
  <c r="B42" i="4"/>
  <c r="A42" i="4"/>
  <c r="N41" i="4"/>
  <c r="M41" i="4"/>
  <c r="L41" i="4"/>
  <c r="F41" i="4"/>
  <c r="D41" i="4"/>
  <c r="C41" i="4"/>
  <c r="B41" i="4"/>
  <c r="A41" i="4"/>
  <c r="N40" i="4"/>
  <c r="M40" i="4"/>
  <c r="L40" i="4"/>
  <c r="F40" i="4"/>
  <c r="D40" i="4"/>
  <c r="C40" i="4"/>
  <c r="B40" i="4"/>
  <c r="A40" i="4"/>
  <c r="N39" i="4"/>
  <c r="M39" i="4"/>
  <c r="L39" i="4"/>
  <c r="F39" i="4"/>
  <c r="D39" i="4"/>
  <c r="C39" i="4"/>
  <c r="B39" i="4"/>
  <c r="A39" i="4"/>
  <c r="N38" i="4"/>
  <c r="M38" i="4"/>
  <c r="L38" i="4"/>
  <c r="F38" i="4"/>
  <c r="D38" i="4"/>
  <c r="C38" i="4"/>
  <c r="B38" i="4"/>
  <c r="A38" i="4"/>
  <c r="N37" i="4"/>
  <c r="M37" i="4"/>
  <c r="L37" i="4"/>
  <c r="F37" i="4"/>
  <c r="D37" i="4"/>
  <c r="C37" i="4"/>
  <c r="B37" i="4"/>
  <c r="A37" i="4"/>
  <c r="N36" i="4"/>
  <c r="M36" i="4"/>
  <c r="L36" i="4"/>
  <c r="F36" i="4"/>
  <c r="D36" i="4"/>
  <c r="C36" i="4"/>
  <c r="B36" i="4"/>
  <c r="A36" i="4"/>
  <c r="N35" i="4"/>
  <c r="M35" i="4"/>
  <c r="L35" i="4"/>
  <c r="F35" i="4"/>
  <c r="D35" i="4"/>
  <c r="C35" i="4"/>
  <c r="B35" i="4"/>
  <c r="A35" i="4"/>
  <c r="N34" i="4"/>
  <c r="M34" i="4"/>
  <c r="L34" i="4"/>
  <c r="F34" i="4"/>
  <c r="D34" i="4"/>
  <c r="C34" i="4"/>
  <c r="B34" i="4"/>
  <c r="A34" i="4"/>
  <c r="N33" i="4"/>
  <c r="M33" i="4"/>
  <c r="L33" i="4"/>
  <c r="F33" i="4"/>
  <c r="D33" i="4"/>
  <c r="C33" i="4"/>
  <c r="B33" i="4"/>
  <c r="A33" i="4"/>
  <c r="N32" i="4"/>
  <c r="M32" i="4"/>
  <c r="L32" i="4"/>
  <c r="F32" i="4"/>
  <c r="D32" i="4"/>
  <c r="C32" i="4"/>
  <c r="B32" i="4"/>
  <c r="A32" i="4"/>
  <c r="N31" i="4"/>
  <c r="M31" i="4"/>
  <c r="L31" i="4"/>
  <c r="F31" i="4"/>
  <c r="D31" i="4"/>
  <c r="C31" i="4"/>
  <c r="B31" i="4"/>
  <c r="A31" i="4"/>
  <c r="N30" i="4"/>
  <c r="M30" i="4"/>
  <c r="L30" i="4"/>
  <c r="F30" i="4"/>
  <c r="D30" i="4"/>
  <c r="C30" i="4"/>
  <c r="B30" i="4"/>
  <c r="A30" i="4"/>
  <c r="N29" i="4"/>
  <c r="M29" i="4"/>
  <c r="L29" i="4"/>
  <c r="F29" i="4"/>
  <c r="D29" i="4"/>
  <c r="C29" i="4"/>
  <c r="B29" i="4"/>
  <c r="A29" i="4"/>
  <c r="N28" i="4"/>
  <c r="M28" i="4"/>
  <c r="F28" i="4"/>
  <c r="D28" i="4"/>
  <c r="C28" i="4"/>
  <c r="B28" i="4"/>
  <c r="A28" i="4"/>
  <c r="N27" i="4"/>
  <c r="M27" i="4"/>
  <c r="L27" i="4"/>
  <c r="F27" i="4"/>
  <c r="D27" i="4"/>
  <c r="C27" i="4"/>
  <c r="B27" i="4"/>
  <c r="A27" i="4"/>
  <c r="N26" i="4"/>
  <c r="M26" i="4"/>
  <c r="L26" i="4"/>
  <c r="F26" i="4"/>
  <c r="D26" i="4"/>
  <c r="C26" i="4"/>
  <c r="B26" i="4"/>
  <c r="A26" i="4"/>
  <c r="N25" i="4"/>
  <c r="M25" i="4"/>
  <c r="L25" i="4"/>
  <c r="F25" i="4"/>
  <c r="D25" i="4"/>
  <c r="C25" i="4"/>
  <c r="B25" i="4"/>
  <c r="A25" i="4"/>
  <c r="N24" i="4"/>
  <c r="M24" i="4"/>
  <c r="L24" i="4"/>
  <c r="F24" i="4"/>
  <c r="D24" i="4"/>
  <c r="C24" i="4"/>
  <c r="B24" i="4"/>
  <c r="A24" i="4"/>
  <c r="N23" i="4"/>
  <c r="M23" i="4"/>
  <c r="L23" i="4"/>
  <c r="F23" i="4"/>
  <c r="D23" i="4"/>
  <c r="C23" i="4"/>
  <c r="B23" i="4"/>
  <c r="A23" i="4"/>
  <c r="N22" i="4"/>
  <c r="M22" i="4"/>
  <c r="L22" i="4"/>
  <c r="F22" i="4"/>
  <c r="D22" i="4"/>
  <c r="C22" i="4"/>
  <c r="B22" i="4"/>
  <c r="A22" i="4"/>
  <c r="N21" i="4"/>
  <c r="M21" i="4"/>
  <c r="L21" i="4"/>
  <c r="F21" i="4"/>
  <c r="D21" i="4"/>
  <c r="C21" i="4"/>
  <c r="B21" i="4"/>
  <c r="A21" i="4"/>
  <c r="N20" i="4"/>
  <c r="M20" i="4"/>
  <c r="L20" i="4"/>
  <c r="F20" i="4"/>
  <c r="D20" i="4"/>
  <c r="C20" i="4"/>
  <c r="B20" i="4"/>
  <c r="A20" i="4"/>
  <c r="N19" i="4"/>
  <c r="M19" i="4"/>
  <c r="L19" i="4"/>
  <c r="F19" i="4"/>
  <c r="D19" i="4"/>
  <c r="C19" i="4"/>
  <c r="B19" i="4"/>
  <c r="A19" i="4"/>
  <c r="N18" i="4"/>
  <c r="M18" i="4"/>
  <c r="L18" i="4"/>
  <c r="F18" i="4"/>
  <c r="D18" i="4"/>
  <c r="C18" i="4"/>
  <c r="B18" i="4"/>
  <c r="A18" i="4"/>
  <c r="N17" i="4"/>
  <c r="M17" i="4"/>
  <c r="L17" i="4"/>
  <c r="F17" i="4"/>
  <c r="D17" i="4"/>
  <c r="C17" i="4"/>
  <c r="B17" i="4"/>
  <c r="A17" i="4"/>
  <c r="N16" i="4"/>
  <c r="M16" i="4"/>
  <c r="L16" i="4"/>
  <c r="F16" i="4"/>
  <c r="D16" i="4"/>
  <c r="C16" i="4"/>
  <c r="B16" i="4"/>
  <c r="A16" i="4"/>
  <c r="N15" i="4"/>
  <c r="M15" i="4"/>
  <c r="L15" i="4"/>
  <c r="F15" i="4"/>
  <c r="D15" i="4"/>
  <c r="C15" i="4"/>
  <c r="B15" i="4"/>
  <c r="A15" i="4"/>
  <c r="N14" i="4"/>
  <c r="M14" i="4"/>
  <c r="L14" i="4"/>
  <c r="F14" i="4"/>
  <c r="D14" i="4"/>
  <c r="C14" i="4"/>
  <c r="B14" i="4"/>
  <c r="A14" i="4"/>
  <c r="N13" i="4"/>
  <c r="M13" i="4"/>
  <c r="L13" i="4"/>
  <c r="F13" i="4"/>
  <c r="D13" i="4"/>
  <c r="C13" i="4"/>
  <c r="B13" i="4"/>
  <c r="A13" i="4"/>
  <c r="N12" i="4"/>
  <c r="M12" i="4"/>
  <c r="L12" i="4"/>
  <c r="F12" i="4"/>
  <c r="D12" i="4"/>
  <c r="C12" i="4"/>
  <c r="B12" i="4"/>
  <c r="A12" i="4"/>
  <c r="N11" i="4"/>
  <c r="M11" i="4"/>
  <c r="L11" i="4"/>
  <c r="F11" i="4"/>
  <c r="D11" i="4"/>
  <c r="C11" i="4"/>
  <c r="B11" i="4"/>
  <c r="A11" i="4"/>
  <c r="N10" i="4"/>
  <c r="M10" i="4"/>
  <c r="L10" i="4"/>
  <c r="F10" i="4"/>
  <c r="D10" i="4"/>
  <c r="C10" i="4"/>
  <c r="B10" i="4"/>
  <c r="A10" i="4"/>
  <c r="N9" i="4"/>
  <c r="M9" i="4"/>
  <c r="L9" i="4"/>
  <c r="F9" i="4"/>
  <c r="D9" i="4"/>
  <c r="C9" i="4"/>
  <c r="B9" i="4"/>
  <c r="A9" i="4"/>
  <c r="N8" i="4"/>
  <c r="M8" i="4"/>
  <c r="L8" i="4"/>
  <c r="F8" i="4"/>
  <c r="D8" i="4"/>
  <c r="C8" i="4"/>
  <c r="B8" i="4"/>
  <c r="A8" i="4"/>
  <c r="N7" i="4"/>
  <c r="M7" i="4"/>
  <c r="L7" i="4"/>
  <c r="F7" i="4"/>
  <c r="D7" i="4"/>
  <c r="C7" i="4"/>
  <c r="B7" i="4"/>
  <c r="A7" i="4"/>
  <c r="N6" i="4"/>
  <c r="M6" i="4"/>
  <c r="L6" i="4"/>
  <c r="F6" i="4"/>
  <c r="D6" i="4"/>
  <c r="C6" i="4"/>
  <c r="N5" i="4"/>
  <c r="M5" i="4"/>
  <c r="L5" i="4"/>
  <c r="F5" i="4"/>
  <c r="D5" i="4"/>
  <c r="C5" i="4"/>
  <c r="N4" i="4"/>
  <c r="M4" i="4"/>
  <c r="L4" i="4"/>
  <c r="F4" i="4"/>
  <c r="D4" i="4"/>
  <c r="C4" i="4"/>
  <c r="N3" i="4"/>
  <c r="M3" i="4"/>
  <c r="L3" i="4"/>
  <c r="F3" i="4"/>
  <c r="D3" i="4"/>
  <c r="C3" i="4"/>
  <c r="E1" i="4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D30" i="12"/>
  <c r="C30" i="12"/>
  <c r="O29" i="12"/>
  <c r="H29" i="12"/>
  <c r="G29" i="12"/>
  <c r="E29" i="12"/>
  <c r="O28" i="12"/>
  <c r="E28" i="12"/>
  <c r="O27" i="12"/>
  <c r="D27" i="12"/>
  <c r="C27" i="12"/>
  <c r="O26" i="12"/>
  <c r="O25" i="12"/>
  <c r="O24" i="12"/>
  <c r="O23" i="12"/>
  <c r="O22" i="12"/>
  <c r="O21" i="12"/>
  <c r="O20" i="12"/>
  <c r="O19" i="12"/>
  <c r="D19" i="12"/>
  <c r="C19" i="12"/>
  <c r="O18" i="12"/>
  <c r="O17" i="12"/>
  <c r="O16" i="12"/>
  <c r="D16" i="12"/>
  <c r="C16" i="12"/>
  <c r="O15" i="12"/>
  <c r="O14" i="12"/>
  <c r="O13" i="12"/>
  <c r="O12" i="12"/>
  <c r="O11" i="12"/>
  <c r="O10" i="12"/>
  <c r="O9" i="12"/>
  <c r="O8" i="12"/>
  <c r="O7" i="12"/>
  <c r="O6" i="12"/>
  <c r="O5" i="12"/>
  <c r="N5" i="12"/>
  <c r="N6" i="12" s="1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F27" i="35" l="1"/>
  <c r="F36" i="35"/>
  <c r="A32" i="17"/>
  <c r="B5" i="4"/>
  <c r="A21" i="17"/>
  <c r="A9" i="17"/>
  <c r="B9" i="17"/>
  <c r="A10" i="17"/>
  <c r="B21" i="17"/>
  <c r="A22" i="17"/>
  <c r="B10" i="17"/>
  <c r="A11" i="17"/>
  <c r="B22" i="17"/>
  <c r="A23" i="17"/>
  <c r="E25" i="35"/>
  <c r="A4" i="4"/>
  <c r="B4" i="4"/>
  <c r="B11" i="17"/>
  <c r="A12" i="17"/>
  <c r="B23" i="17"/>
  <c r="A24" i="17"/>
  <c r="S278" i="17"/>
  <c r="S290" i="17"/>
  <c r="S302" i="17"/>
  <c r="S314" i="17"/>
  <c r="S326" i="17"/>
  <c r="S338" i="17"/>
  <c r="S350" i="17"/>
  <c r="S362" i="17"/>
  <c r="S374" i="17"/>
  <c r="S386" i="17"/>
  <c r="S398" i="17"/>
  <c r="S410" i="17"/>
  <c r="S422" i="17"/>
  <c r="S434" i="17"/>
  <c r="S446" i="17"/>
  <c r="B32" i="17"/>
  <c r="B12" i="17"/>
  <c r="A13" i="17"/>
  <c r="B24" i="17"/>
  <c r="A25" i="17"/>
  <c r="B13" i="17"/>
  <c r="A14" i="17"/>
  <c r="B25" i="17"/>
  <c r="A26" i="17"/>
  <c r="B14" i="17"/>
  <c r="A15" i="17"/>
  <c r="B26" i="17"/>
  <c r="A27" i="17"/>
  <c r="A6" i="4"/>
  <c r="B3" i="4"/>
  <c r="A5" i="17"/>
  <c r="B15" i="17"/>
  <c r="A16" i="17"/>
  <c r="B27" i="17"/>
  <c r="A28" i="17"/>
  <c r="B6" i="4"/>
  <c r="A4" i="17"/>
  <c r="B5" i="17"/>
  <c r="A6" i="17"/>
  <c r="B16" i="17"/>
  <c r="A17" i="17"/>
  <c r="B28" i="17"/>
  <c r="A29" i="17"/>
  <c r="A3" i="4"/>
  <c r="A3" i="17"/>
  <c r="B4" i="17"/>
  <c r="B6" i="17"/>
  <c r="A7" i="17"/>
  <c r="B17" i="17"/>
  <c r="A18" i="17"/>
  <c r="B29" i="17"/>
  <c r="A30" i="17"/>
  <c r="D9" i="35"/>
  <c r="B20" i="17"/>
  <c r="A5" i="4"/>
  <c r="B3" i="17"/>
  <c r="B7" i="17"/>
  <c r="A8" i="17"/>
  <c r="B18" i="17"/>
  <c r="A19" i="17"/>
  <c r="B30" i="17"/>
  <c r="A31" i="17"/>
  <c r="E9" i="35"/>
  <c r="B8" i="17"/>
  <c r="B19" i="17"/>
  <c r="A20" i="17"/>
  <c r="B31" i="17"/>
  <c r="D31" i="36"/>
  <c r="D5" i="36"/>
  <c r="C31" i="36"/>
  <c r="C5" i="36"/>
  <c r="C5" i="33"/>
  <c r="D5" i="33"/>
  <c r="C20" i="12"/>
  <c r="C32" i="12" s="1"/>
  <c r="D20" i="12"/>
  <c r="D32" i="12" s="1"/>
  <c r="S236" i="17"/>
  <c r="S260" i="17"/>
  <c r="S272" i="17"/>
  <c r="S284" i="17"/>
  <c r="S296" i="17"/>
  <c r="S308" i="17"/>
  <c r="S320" i="17"/>
  <c r="S332" i="17"/>
  <c r="S344" i="17"/>
  <c r="S356" i="17"/>
  <c r="S368" i="17"/>
  <c r="S380" i="17"/>
  <c r="S392" i="17"/>
  <c r="S404" i="17"/>
  <c r="S416" i="17"/>
  <c r="S428" i="17"/>
  <c r="S440" i="17"/>
  <c r="S452" i="17"/>
  <c r="S242" i="17"/>
  <c r="S266" i="17"/>
  <c r="S224" i="17"/>
  <c r="S248" i="17"/>
  <c r="S230" i="17"/>
  <c r="S254" i="17"/>
  <c r="U152" i="25"/>
  <c r="U155" i="25"/>
  <c r="U158" i="25"/>
  <c r="U161" i="25"/>
  <c r="U164" i="25"/>
  <c r="U167" i="25"/>
  <c r="U170" i="25"/>
  <c r="U173" i="25"/>
  <c r="U176" i="25"/>
  <c r="U179" i="25"/>
  <c r="U182" i="25"/>
  <c r="U185" i="25"/>
  <c r="U188" i="25"/>
  <c r="U191" i="25"/>
  <c r="U194" i="25"/>
  <c r="U197" i="25"/>
  <c r="U200" i="25"/>
  <c r="U203" i="25"/>
  <c r="U206" i="25"/>
  <c r="U209" i="25"/>
  <c r="U212" i="25"/>
  <c r="U215" i="25"/>
  <c r="U218" i="25"/>
  <c r="U221" i="25"/>
  <c r="U224" i="25"/>
  <c r="U227" i="25"/>
  <c r="U230" i="25"/>
  <c r="U233" i="25"/>
  <c r="U236" i="25"/>
  <c r="U239" i="25"/>
  <c r="U242" i="25"/>
  <c r="U245" i="25"/>
  <c r="U248" i="25"/>
  <c r="U251" i="25"/>
  <c r="U254" i="25"/>
  <c r="U257" i="25"/>
  <c r="U260" i="25"/>
  <c r="U263" i="25"/>
  <c r="U266" i="25"/>
  <c r="U269" i="25"/>
  <c r="U272" i="25"/>
  <c r="U275" i="25"/>
  <c r="U278" i="25"/>
  <c r="U281" i="25"/>
  <c r="U284" i="25"/>
  <c r="U287" i="25"/>
  <c r="U290" i="25"/>
  <c r="U293" i="25"/>
  <c r="U296" i="25"/>
  <c r="U299" i="25"/>
  <c r="U302" i="25"/>
  <c r="U305" i="25"/>
  <c r="U157" i="25"/>
  <c r="U160" i="25"/>
  <c r="U163" i="25"/>
  <c r="U166" i="25"/>
  <c r="U169" i="25"/>
  <c r="U172" i="25"/>
  <c r="U175" i="25"/>
  <c r="U178" i="25"/>
  <c r="U181" i="25"/>
  <c r="U184" i="25"/>
  <c r="U187" i="25"/>
  <c r="U190" i="25"/>
  <c r="U193" i="25"/>
  <c r="U196" i="25"/>
  <c r="U199" i="25"/>
  <c r="U202" i="25"/>
  <c r="U205" i="25"/>
  <c r="U208" i="25"/>
  <c r="U211" i="25"/>
  <c r="U214" i="25"/>
  <c r="U217" i="25"/>
  <c r="U220" i="25"/>
  <c r="U223" i="25"/>
  <c r="U226" i="25"/>
  <c r="U229" i="25"/>
  <c r="U232" i="25"/>
  <c r="U235" i="25"/>
  <c r="U238" i="25"/>
  <c r="U241" i="25"/>
  <c r="U244" i="25"/>
  <c r="U247" i="25"/>
  <c r="U250" i="25"/>
  <c r="U253" i="25"/>
  <c r="U256" i="25"/>
  <c r="U259" i="25"/>
  <c r="U262" i="25"/>
  <c r="U265" i="25"/>
  <c r="U268" i="25"/>
  <c r="U271" i="25"/>
  <c r="U274" i="25"/>
  <c r="U277" i="25"/>
  <c r="U280" i="25"/>
  <c r="U283" i="25"/>
  <c r="U286" i="25"/>
  <c r="U289" i="25"/>
  <c r="U292" i="25"/>
  <c r="U295" i="25"/>
  <c r="U298" i="25"/>
  <c r="U301" i="25"/>
  <c r="U304" i="25"/>
  <c r="U307" i="25"/>
  <c r="U310" i="25"/>
  <c r="U313" i="25"/>
  <c r="U316" i="25"/>
  <c r="U319" i="25"/>
  <c r="U322" i="25"/>
  <c r="U325" i="25"/>
  <c r="U328" i="25"/>
  <c r="U331" i="25"/>
  <c r="U334" i="25"/>
  <c r="U337" i="25"/>
  <c r="U340" i="25"/>
  <c r="U343" i="25"/>
  <c r="U346" i="25"/>
  <c r="U349" i="25"/>
  <c r="U352" i="25"/>
  <c r="U355" i="25"/>
  <c r="U358" i="25"/>
  <c r="U361" i="25"/>
  <c r="U364" i="25"/>
  <c r="U367" i="25"/>
  <c r="U370" i="25"/>
  <c r="U373" i="25"/>
  <c r="U376" i="25"/>
  <c r="U308" i="25"/>
  <c r="U311" i="25"/>
  <c r="U314" i="25"/>
  <c r="U317" i="25"/>
  <c r="U320" i="25"/>
  <c r="U323" i="25"/>
  <c r="U326" i="25"/>
  <c r="U329" i="25"/>
  <c r="U332" i="25"/>
  <c r="U335" i="25"/>
  <c r="U338" i="25"/>
  <c r="U341" i="25"/>
  <c r="U344" i="25"/>
  <c r="U347" i="25"/>
  <c r="U350" i="25"/>
  <c r="U353" i="25"/>
  <c r="U356" i="25"/>
  <c r="U359" i="25"/>
  <c r="U362" i="25"/>
  <c r="U365" i="25"/>
  <c r="U368" i="25"/>
  <c r="U371" i="25"/>
  <c r="U374" i="25"/>
  <c r="U377" i="25"/>
  <c r="U380" i="25"/>
  <c r="U383" i="25"/>
  <c r="U386" i="25"/>
  <c r="U389" i="25"/>
  <c r="U392" i="25"/>
  <c r="U395" i="25"/>
  <c r="U398" i="25"/>
  <c r="U401" i="25"/>
  <c r="U404" i="25"/>
  <c r="U407" i="25"/>
  <c r="U410" i="25"/>
  <c r="U413" i="25"/>
  <c r="U416" i="25"/>
  <c r="U419" i="25"/>
  <c r="U422" i="25"/>
  <c r="U425" i="25"/>
  <c r="U428" i="25"/>
  <c r="U431" i="25"/>
  <c r="U434" i="25"/>
  <c r="U437" i="25"/>
  <c r="U440" i="25"/>
  <c r="U443" i="25"/>
  <c r="U446" i="25"/>
  <c r="U449" i="25"/>
  <c r="U452" i="25"/>
  <c r="U455" i="25"/>
  <c r="U458" i="25"/>
  <c r="U461" i="25"/>
  <c r="U464" i="25"/>
  <c r="U467" i="25"/>
  <c r="U470" i="25"/>
  <c r="U473" i="25"/>
  <c r="U476" i="25"/>
  <c r="U479" i="25"/>
  <c r="U482" i="25"/>
  <c r="U485" i="25"/>
  <c r="U488" i="25"/>
  <c r="U491" i="25"/>
  <c r="U494" i="25"/>
  <c r="U497" i="25"/>
  <c r="U500" i="25"/>
  <c r="U3" i="25"/>
  <c r="U6" i="25"/>
  <c r="U19" i="25"/>
  <c r="U22" i="25"/>
  <c r="U25" i="25"/>
  <c r="U28" i="25"/>
  <c r="U31" i="25"/>
  <c r="U34" i="25"/>
  <c r="U37" i="25"/>
  <c r="U40" i="25"/>
  <c r="U43" i="25"/>
  <c r="U46" i="25"/>
  <c r="U49" i="25"/>
  <c r="U52" i="25"/>
  <c r="U55" i="25"/>
  <c r="U58" i="25"/>
  <c r="U61" i="25"/>
  <c r="U64" i="25"/>
  <c r="U67" i="25"/>
  <c r="U70" i="25"/>
  <c r="U73" i="25"/>
  <c r="U76" i="25"/>
  <c r="U79" i="25"/>
  <c r="U82" i="25"/>
  <c r="U85" i="25"/>
  <c r="U88" i="25"/>
  <c r="U91" i="25"/>
  <c r="U94" i="25"/>
  <c r="U97" i="25"/>
  <c r="U100" i="25"/>
  <c r="U103" i="25"/>
  <c r="U106" i="25"/>
  <c r="U109" i="25"/>
  <c r="U112" i="25"/>
  <c r="U115" i="25"/>
  <c r="U118" i="25"/>
  <c r="U121" i="25"/>
  <c r="U124" i="25"/>
  <c r="U127" i="25"/>
  <c r="U130" i="25"/>
  <c r="U133" i="25"/>
  <c r="U136" i="25"/>
  <c r="U139" i="25"/>
  <c r="U151" i="25"/>
  <c r="U154" i="25"/>
  <c r="S244" i="17"/>
  <c r="S250" i="17"/>
  <c r="S256" i="17"/>
  <c r="S262" i="17"/>
  <c r="S268" i="17"/>
  <c r="S274" i="17"/>
  <c r="S280" i="17"/>
  <c r="S286" i="17"/>
  <c r="S292" i="17"/>
  <c r="S298" i="17"/>
  <c r="S304" i="17"/>
  <c r="S310" i="17"/>
  <c r="S316" i="17"/>
  <c r="S322" i="17"/>
  <c r="S328" i="17"/>
  <c r="S334" i="17"/>
  <c r="S340" i="17"/>
  <c r="S346" i="17"/>
  <c r="S352" i="17"/>
  <c r="S358" i="17"/>
  <c r="S364" i="17"/>
  <c r="S370" i="17"/>
  <c r="S376" i="17"/>
  <c r="S382" i="17"/>
  <c r="S388" i="17"/>
  <c r="S394" i="17"/>
  <c r="S400" i="17"/>
  <c r="S406" i="17"/>
  <c r="S412" i="17"/>
  <c r="S418" i="17"/>
  <c r="S424" i="17"/>
  <c r="S430" i="17"/>
  <c r="S436" i="17"/>
  <c r="S442" i="17"/>
  <c r="S448" i="17"/>
  <c r="S454" i="17"/>
  <c r="S460" i="17"/>
  <c r="S466" i="17"/>
  <c r="S472" i="17"/>
  <c r="S478" i="17"/>
  <c r="S484" i="17"/>
  <c r="S490" i="17"/>
  <c r="S496" i="17"/>
  <c r="S336" i="17"/>
  <c r="S342" i="17"/>
  <c r="S348" i="17"/>
  <c r="S354" i="17"/>
  <c r="S360" i="17"/>
  <c r="S366" i="17"/>
  <c r="S372" i="17"/>
  <c r="S378" i="17"/>
  <c r="S384" i="17"/>
  <c r="S390" i="17"/>
  <c r="S396" i="17"/>
  <c r="S402" i="17"/>
  <c r="S408" i="17"/>
  <c r="S414" i="17"/>
  <c r="S420" i="17"/>
  <c r="S426" i="17"/>
  <c r="S432" i="17"/>
  <c r="S438" i="17"/>
  <c r="S444" i="17"/>
  <c r="S450" i="17"/>
  <c r="S456" i="17"/>
  <c r="S462" i="17"/>
  <c r="S468" i="17"/>
  <c r="S474" i="17"/>
  <c r="S480" i="17"/>
  <c r="S486" i="17"/>
  <c r="S492" i="17"/>
  <c r="S498" i="17"/>
  <c r="D13" i="34"/>
  <c r="G28" i="12" s="1"/>
  <c r="S325" i="17"/>
  <c r="S331" i="17"/>
  <c r="S337" i="17"/>
  <c r="S343" i="17"/>
  <c r="S349" i="17"/>
  <c r="S355" i="17"/>
  <c r="S361" i="17"/>
  <c r="S367" i="17"/>
  <c r="S373" i="17"/>
  <c r="S379" i="17"/>
  <c r="S475" i="17"/>
  <c r="S481" i="17"/>
  <c r="S487" i="17"/>
  <c r="S493" i="17"/>
  <c r="S499" i="17"/>
  <c r="S3" i="17"/>
  <c r="S42" i="17"/>
  <c r="S48" i="17"/>
  <c r="S54" i="17"/>
  <c r="S60" i="17"/>
  <c r="S66" i="17"/>
  <c r="S72" i="17"/>
  <c r="S78" i="17"/>
  <c r="S84" i="17"/>
  <c r="S90" i="17"/>
  <c r="S96" i="17"/>
  <c r="S102" i="17"/>
  <c r="S108" i="17"/>
  <c r="S114" i="17"/>
  <c r="S120" i="17"/>
  <c r="S122" i="17"/>
  <c r="S128" i="17"/>
  <c r="S130" i="17"/>
  <c r="S136" i="17"/>
  <c r="S142" i="17"/>
  <c r="S148" i="17"/>
  <c r="S154" i="17"/>
  <c r="S160" i="17"/>
  <c r="S166" i="17"/>
  <c r="S172" i="17"/>
  <c r="S178" i="17"/>
  <c r="S184" i="17"/>
  <c r="S190" i="17"/>
  <c r="S196" i="17"/>
  <c r="S202" i="17"/>
  <c r="S208" i="17"/>
  <c r="S214" i="17"/>
  <c r="S220" i="17"/>
  <c r="S226" i="17"/>
  <c r="S232" i="17"/>
  <c r="S459" i="17"/>
  <c r="S465" i="17"/>
  <c r="S471" i="17"/>
  <c r="S477" i="17"/>
  <c r="S483" i="17"/>
  <c r="S489" i="17"/>
  <c r="S495" i="17"/>
  <c r="U142" i="25"/>
  <c r="U145" i="25"/>
  <c r="U148" i="25"/>
  <c r="U9" i="25"/>
  <c r="U12" i="25"/>
  <c r="U15" i="25"/>
  <c r="U5" i="25"/>
  <c r="U8" i="25"/>
  <c r="U18" i="25"/>
  <c r="U21" i="25"/>
  <c r="U24" i="25"/>
  <c r="U27" i="25"/>
  <c r="U30" i="25"/>
  <c r="U33" i="25"/>
  <c r="U36" i="25"/>
  <c r="U39" i="25"/>
  <c r="U42" i="25"/>
  <c r="U45" i="25"/>
  <c r="U48" i="25"/>
  <c r="U51" i="25"/>
  <c r="U54" i="25"/>
  <c r="U57" i="25"/>
  <c r="U60" i="25"/>
  <c r="U63" i="25"/>
  <c r="U66" i="25"/>
  <c r="U69" i="25"/>
  <c r="U72" i="25"/>
  <c r="U75" i="25"/>
  <c r="U78" i="25"/>
  <c r="U81" i="25"/>
  <c r="U84" i="25"/>
  <c r="U87" i="25"/>
  <c r="U90" i="25"/>
  <c r="U93" i="25"/>
  <c r="U96" i="25"/>
  <c r="U99" i="25"/>
  <c r="U102" i="25"/>
  <c r="U105" i="25"/>
  <c r="U108" i="25"/>
  <c r="U111" i="25"/>
  <c r="U114" i="25"/>
  <c r="U117" i="25"/>
  <c r="U120" i="25"/>
  <c r="U123" i="25"/>
  <c r="U126" i="25"/>
  <c r="U129" i="25"/>
  <c r="U131" i="25"/>
  <c r="U134" i="25"/>
  <c r="U137" i="25"/>
  <c r="U140" i="25"/>
  <c r="U143" i="25"/>
  <c r="U146" i="25"/>
  <c r="U149" i="25"/>
  <c r="S238" i="17"/>
  <c r="S44" i="17"/>
  <c r="S50" i="17"/>
  <c r="S56" i="17"/>
  <c r="S62" i="17"/>
  <c r="S68" i="17"/>
  <c r="S74" i="17"/>
  <c r="S80" i="17"/>
  <c r="S86" i="17"/>
  <c r="S92" i="17"/>
  <c r="S98" i="17"/>
  <c r="S104" i="17"/>
  <c r="S110" i="17"/>
  <c r="S116" i="17"/>
  <c r="S124" i="17"/>
  <c r="S134" i="17"/>
  <c r="S140" i="17"/>
  <c r="S146" i="17"/>
  <c r="S152" i="17"/>
  <c r="S158" i="17"/>
  <c r="S164" i="17"/>
  <c r="S170" i="17"/>
  <c r="S176" i="17"/>
  <c r="S182" i="17"/>
  <c r="S188" i="17"/>
  <c r="S194" i="17"/>
  <c r="S200" i="17"/>
  <c r="S206" i="17"/>
  <c r="S212" i="17"/>
  <c r="S218" i="17"/>
  <c r="S7" i="17"/>
  <c r="S12" i="17"/>
  <c r="S18" i="17"/>
  <c r="S24" i="17"/>
  <c r="S30" i="17"/>
  <c r="S14" i="17"/>
  <c r="S20" i="17"/>
  <c r="S26" i="17"/>
  <c r="S32" i="17"/>
  <c r="U11" i="25"/>
  <c r="U14" i="25"/>
  <c r="U7" i="25"/>
  <c r="U17" i="25"/>
  <c r="U20" i="25"/>
  <c r="U23" i="25"/>
  <c r="U26" i="25"/>
  <c r="U29" i="25"/>
  <c r="U32" i="25"/>
  <c r="U35" i="25"/>
  <c r="U38" i="25"/>
  <c r="U41" i="25"/>
  <c r="U44" i="25"/>
  <c r="U47" i="25"/>
  <c r="U50" i="25"/>
  <c r="U53" i="25"/>
  <c r="U56" i="25"/>
  <c r="U59" i="25"/>
  <c r="U62" i="25"/>
  <c r="U65" i="25"/>
  <c r="U68" i="25"/>
  <c r="U71" i="25"/>
  <c r="U74" i="25"/>
  <c r="U77" i="25"/>
  <c r="U80" i="25"/>
  <c r="U83" i="25"/>
  <c r="U86" i="25"/>
  <c r="U89" i="25"/>
  <c r="U92" i="25"/>
  <c r="U95" i="25"/>
  <c r="U98" i="25"/>
  <c r="U101" i="25"/>
  <c r="U104" i="25"/>
  <c r="U107" i="25"/>
  <c r="U110" i="25"/>
  <c r="U113" i="25"/>
  <c r="U116" i="25"/>
  <c r="U119" i="25"/>
  <c r="U122" i="25"/>
  <c r="U125" i="25"/>
  <c r="U128" i="25"/>
  <c r="U132" i="25"/>
  <c r="U135" i="25"/>
  <c r="U138" i="25"/>
  <c r="U141" i="25"/>
  <c r="U144" i="25"/>
  <c r="U147" i="25"/>
  <c r="U150" i="25"/>
  <c r="U153" i="25"/>
  <c r="U156" i="25"/>
  <c r="U159" i="25"/>
  <c r="U162" i="25"/>
  <c r="U165" i="25"/>
  <c r="U168" i="25"/>
  <c r="U171" i="25"/>
  <c r="U174" i="25"/>
  <c r="U177" i="25"/>
  <c r="U180" i="25"/>
  <c r="U183" i="25"/>
  <c r="U186" i="25"/>
  <c r="U189" i="25"/>
  <c r="U192" i="25"/>
  <c r="U195" i="25"/>
  <c r="U198" i="25"/>
  <c r="U201" i="25"/>
  <c r="U204" i="25"/>
  <c r="U207" i="25"/>
  <c r="U210" i="25"/>
  <c r="U213" i="25"/>
  <c r="U216" i="25"/>
  <c r="U219" i="25"/>
  <c r="U222" i="25"/>
  <c r="U225" i="25"/>
  <c r="U228" i="25"/>
  <c r="U231" i="25"/>
  <c r="U234" i="25"/>
  <c r="U237" i="25"/>
  <c r="U240" i="25"/>
  <c r="U243" i="25"/>
  <c r="U246" i="25"/>
  <c r="U10" i="25"/>
  <c r="U13" i="25"/>
  <c r="U16" i="25"/>
  <c r="U379" i="25"/>
  <c r="U382" i="25"/>
  <c r="U385" i="25"/>
  <c r="U388" i="25"/>
  <c r="U391" i="25"/>
  <c r="U394" i="25"/>
  <c r="U397" i="25"/>
  <c r="U400" i="25"/>
  <c r="U403" i="25"/>
  <c r="U406" i="25"/>
  <c r="U409" i="25"/>
  <c r="U412" i="25"/>
  <c r="U415" i="25"/>
  <c r="U418" i="25"/>
  <c r="U421" i="25"/>
  <c r="U424" i="25"/>
  <c r="U427" i="25"/>
  <c r="U430" i="25"/>
  <c r="U433" i="25"/>
  <c r="U436" i="25"/>
  <c r="U439" i="25"/>
  <c r="U442" i="25"/>
  <c r="U445" i="25"/>
  <c r="U448" i="25"/>
  <c r="U451" i="25"/>
  <c r="U454" i="25"/>
  <c r="U457" i="25"/>
  <c r="U460" i="25"/>
  <c r="U463" i="25"/>
  <c r="U466" i="25"/>
  <c r="U469" i="25"/>
  <c r="U472" i="25"/>
  <c r="U475" i="25"/>
  <c r="U478" i="25"/>
  <c r="U481" i="25"/>
  <c r="U484" i="25"/>
  <c r="U487" i="25"/>
  <c r="U490" i="25"/>
  <c r="U493" i="25"/>
  <c r="U496" i="25"/>
  <c r="U499" i="25"/>
  <c r="U249" i="25"/>
  <c r="U252" i="25"/>
  <c r="U255" i="25"/>
  <c r="U258" i="25"/>
  <c r="U261" i="25"/>
  <c r="U264" i="25"/>
  <c r="U267" i="25"/>
  <c r="U270" i="25"/>
  <c r="U273" i="25"/>
  <c r="U276" i="25"/>
  <c r="U279" i="25"/>
  <c r="U282" i="25"/>
  <c r="U285" i="25"/>
  <c r="U288" i="25"/>
  <c r="U291" i="25"/>
  <c r="U294" i="25"/>
  <c r="U297" i="25"/>
  <c r="U300" i="25"/>
  <c r="U303" i="25"/>
  <c r="U306" i="25"/>
  <c r="U309" i="25"/>
  <c r="U312" i="25"/>
  <c r="U315" i="25"/>
  <c r="U318" i="25"/>
  <c r="U321" i="25"/>
  <c r="U324" i="25"/>
  <c r="U327" i="25"/>
  <c r="U330" i="25"/>
  <c r="U333" i="25"/>
  <c r="U336" i="25"/>
  <c r="U339" i="25"/>
  <c r="U342" i="25"/>
  <c r="U345" i="25"/>
  <c r="U348" i="25"/>
  <c r="U351" i="25"/>
  <c r="U354" i="25"/>
  <c r="U357" i="25"/>
  <c r="U360" i="25"/>
  <c r="U363" i="25"/>
  <c r="U366" i="25"/>
  <c r="U369" i="25"/>
  <c r="U372" i="25"/>
  <c r="U375" i="25"/>
  <c r="U378" i="25"/>
  <c r="U381" i="25"/>
  <c r="U384" i="25"/>
  <c r="U387" i="25"/>
  <c r="U390" i="25"/>
  <c r="U393" i="25"/>
  <c r="U396" i="25"/>
  <c r="U399" i="25"/>
  <c r="U402" i="25"/>
  <c r="U405" i="25"/>
  <c r="U408" i="25"/>
  <c r="U411" i="25"/>
  <c r="U414" i="25"/>
  <c r="U417" i="25"/>
  <c r="U420" i="25"/>
  <c r="U423" i="25"/>
  <c r="U426" i="25"/>
  <c r="U429" i="25"/>
  <c r="U432" i="25"/>
  <c r="U435" i="25"/>
  <c r="U438" i="25"/>
  <c r="U441" i="25"/>
  <c r="U444" i="25"/>
  <c r="U447" i="25"/>
  <c r="U450" i="25"/>
  <c r="U453" i="25"/>
  <c r="U456" i="25"/>
  <c r="U459" i="25"/>
  <c r="U462" i="25"/>
  <c r="U465" i="25"/>
  <c r="U468" i="25"/>
  <c r="U471" i="25"/>
  <c r="U474" i="25"/>
  <c r="U477" i="25"/>
  <c r="U480" i="25"/>
  <c r="U483" i="25"/>
  <c r="U486" i="25"/>
  <c r="U489" i="25"/>
  <c r="U492" i="25"/>
  <c r="U495" i="25"/>
  <c r="U498" i="25"/>
  <c r="U501" i="25"/>
  <c r="S4" i="17"/>
  <c r="S6" i="17"/>
  <c r="S11" i="17"/>
  <c r="S17" i="17"/>
  <c r="S23" i="17"/>
  <c r="S29" i="17"/>
  <c r="S41" i="17"/>
  <c r="S47" i="17"/>
  <c r="S53" i="17"/>
  <c r="S59" i="17"/>
  <c r="S65" i="17"/>
  <c r="S71" i="17"/>
  <c r="S77" i="17"/>
  <c r="S83" i="17"/>
  <c r="S89" i="17"/>
  <c r="S95" i="17"/>
  <c r="S101" i="17"/>
  <c r="S107" i="17"/>
  <c r="S113" i="17"/>
  <c r="S119" i="17"/>
  <c r="S127" i="17"/>
  <c r="S131" i="17"/>
  <c r="S137" i="17"/>
  <c r="S143" i="17"/>
  <c r="S149" i="17"/>
  <c r="S155" i="17"/>
  <c r="S161" i="17"/>
  <c r="S167" i="17"/>
  <c r="S173" i="17"/>
  <c r="S179" i="17"/>
  <c r="S185" i="17"/>
  <c r="S191" i="17"/>
  <c r="S197" i="17"/>
  <c r="S203" i="17"/>
  <c r="S209" i="17"/>
  <c r="S215" i="17"/>
  <c r="S221" i="17"/>
  <c r="S227" i="17"/>
  <c r="S233" i="17"/>
  <c r="S239" i="17"/>
  <c r="S245" i="17"/>
  <c r="S251" i="17"/>
  <c r="S257" i="17"/>
  <c r="S263" i="17"/>
  <c r="S269" i="17"/>
  <c r="S275" i="17"/>
  <c r="S281" i="17"/>
  <c r="S287" i="17"/>
  <c r="S293" i="17"/>
  <c r="S299" i="17"/>
  <c r="S305" i="17"/>
  <c r="S311" i="17"/>
  <c r="S317" i="17"/>
  <c r="S323" i="17"/>
  <c r="S329" i="17"/>
  <c r="S335" i="17"/>
  <c r="S341" i="17"/>
  <c r="S347" i="17"/>
  <c r="S353" i="17"/>
  <c r="S359" i="17"/>
  <c r="S365" i="17"/>
  <c r="S371" i="17"/>
  <c r="S377" i="17"/>
  <c r="S383" i="17"/>
  <c r="S389" i="17"/>
  <c r="S395" i="17"/>
  <c r="S401" i="17"/>
  <c r="S407" i="17"/>
  <c r="S413" i="17"/>
  <c r="S419" i="17"/>
  <c r="S425" i="17"/>
  <c r="S431" i="17"/>
  <c r="S437" i="17"/>
  <c r="S443" i="17"/>
  <c r="S449" i="17"/>
  <c r="S455" i="17"/>
  <c r="S461" i="17"/>
  <c r="S467" i="17"/>
  <c r="S473" i="17"/>
  <c r="S479" i="17"/>
  <c r="S485" i="17"/>
  <c r="S491" i="17"/>
  <c r="S497" i="17"/>
  <c r="S8" i="17"/>
  <c r="S13" i="17"/>
  <c r="S19" i="17"/>
  <c r="S25" i="17"/>
  <c r="S31" i="17"/>
  <c r="S43" i="17"/>
  <c r="S49" i="17"/>
  <c r="S55" i="17"/>
  <c r="S61" i="17"/>
  <c r="S67" i="17"/>
  <c r="S73" i="17"/>
  <c r="S79" i="17"/>
  <c r="S85" i="17"/>
  <c r="S91" i="17"/>
  <c r="S97" i="17"/>
  <c r="S103" i="17"/>
  <c r="S109" i="17"/>
  <c r="S115" i="17"/>
  <c r="S121" i="17"/>
  <c r="S123" i="17"/>
  <c r="S129" i="17"/>
  <c r="S135" i="17"/>
  <c r="S141" i="17"/>
  <c r="S147" i="17"/>
  <c r="S153" i="17"/>
  <c r="S159" i="17"/>
  <c r="S165" i="17"/>
  <c r="S171" i="17"/>
  <c r="S177" i="17"/>
  <c r="S183" i="17"/>
  <c r="S189" i="17"/>
  <c r="S195" i="17"/>
  <c r="S201" i="17"/>
  <c r="S207" i="17"/>
  <c r="S213" i="17"/>
  <c r="S219" i="17"/>
  <c r="S225" i="17"/>
  <c r="S231" i="17"/>
  <c r="S237" i="17"/>
  <c r="S243" i="17"/>
  <c r="S249" i="17"/>
  <c r="S255" i="17"/>
  <c r="S261" i="17"/>
  <c r="S267" i="17"/>
  <c r="S273" i="17"/>
  <c r="S279" i="17"/>
  <c r="S285" i="17"/>
  <c r="S291" i="17"/>
  <c r="S297" i="17"/>
  <c r="S303" i="17"/>
  <c r="S309" i="17"/>
  <c r="S315" i="17"/>
  <c r="S321" i="17"/>
  <c r="S327" i="17"/>
  <c r="S333" i="17"/>
  <c r="S339" i="17"/>
  <c r="S345" i="17"/>
  <c r="S351" i="17"/>
  <c r="S357" i="17"/>
  <c r="S363" i="17"/>
  <c r="S369" i="17"/>
  <c r="S375" i="17"/>
  <c r="S381" i="17"/>
  <c r="S387" i="17"/>
  <c r="S393" i="17"/>
  <c r="S399" i="17"/>
  <c r="S405" i="17"/>
  <c r="S411" i="17"/>
  <c r="S417" i="17"/>
  <c r="S423" i="17"/>
  <c r="S429" i="17"/>
  <c r="S435" i="17"/>
  <c r="S441" i="17"/>
  <c r="S447" i="17"/>
  <c r="S453" i="17"/>
  <c r="S458" i="17"/>
  <c r="S464" i="17"/>
  <c r="S470" i="17"/>
  <c r="S476" i="17"/>
  <c r="S482" i="17"/>
  <c r="S488" i="17"/>
  <c r="S494" i="17"/>
  <c r="S500" i="17"/>
  <c r="S9" i="17"/>
  <c r="S15" i="17"/>
  <c r="S21" i="17"/>
  <c r="S27" i="17"/>
  <c r="S39" i="17"/>
  <c r="S45" i="17"/>
  <c r="S51" i="17"/>
  <c r="S57" i="17"/>
  <c r="S63" i="17"/>
  <c r="S69" i="17"/>
  <c r="S75" i="17"/>
  <c r="S81" i="17"/>
  <c r="S87" i="17"/>
  <c r="S93" i="17"/>
  <c r="S99" i="17"/>
  <c r="S105" i="17"/>
  <c r="S111" i="17"/>
  <c r="S117" i="17"/>
  <c r="S125" i="17"/>
  <c r="S133" i="17"/>
  <c r="S139" i="17"/>
  <c r="S145" i="17"/>
  <c r="S151" i="17"/>
  <c r="S157" i="17"/>
  <c r="S163" i="17"/>
  <c r="S169" i="17"/>
  <c r="S175" i="17"/>
  <c r="S181" i="17"/>
  <c r="S187" i="17"/>
  <c r="S193" i="17"/>
  <c r="S199" i="17"/>
  <c r="S205" i="17"/>
  <c r="S211" i="17"/>
  <c r="S217" i="17"/>
  <c r="S223" i="17"/>
  <c r="S229" i="17"/>
  <c r="S235" i="17"/>
  <c r="S241" i="17"/>
  <c r="S247" i="17"/>
  <c r="S253" i="17"/>
  <c r="S259" i="17"/>
  <c r="S265" i="17"/>
  <c r="S271" i="17"/>
  <c r="S277" i="17"/>
  <c r="S283" i="17"/>
  <c r="S289" i="17"/>
  <c r="S295" i="17"/>
  <c r="S301" i="17"/>
  <c r="S307" i="17"/>
  <c r="S313" i="17"/>
  <c r="S319" i="17"/>
  <c r="S385" i="17"/>
  <c r="S391" i="17"/>
  <c r="S397" i="17"/>
  <c r="S403" i="17"/>
  <c r="S409" i="17"/>
  <c r="S415" i="17"/>
  <c r="S421" i="17"/>
  <c r="S427" i="17"/>
  <c r="S433" i="17"/>
  <c r="S439" i="17"/>
  <c r="S445" i="17"/>
  <c r="S451" i="17"/>
  <c r="S457" i="17"/>
  <c r="S463" i="17"/>
  <c r="S469" i="17"/>
  <c r="S5" i="17"/>
  <c r="S10" i="17"/>
  <c r="S16" i="17"/>
  <c r="S22" i="17"/>
  <c r="S28" i="17"/>
  <c r="S40" i="17"/>
  <c r="S46" i="17"/>
  <c r="S52" i="17"/>
  <c r="S58" i="17"/>
  <c r="S64" i="17"/>
  <c r="S70" i="17"/>
  <c r="S76" i="17"/>
  <c r="S82" i="17"/>
  <c r="S88" i="17"/>
  <c r="S94" i="17"/>
  <c r="S100" i="17"/>
  <c r="S106" i="17"/>
  <c r="S112" i="17"/>
  <c r="S118" i="17"/>
  <c r="S126" i="17"/>
  <c r="S132" i="17"/>
  <c r="S138" i="17"/>
  <c r="S144" i="17"/>
  <c r="S150" i="17"/>
  <c r="S156" i="17"/>
  <c r="S162" i="17"/>
  <c r="S168" i="17"/>
  <c r="S174" i="17"/>
  <c r="S180" i="17"/>
  <c r="S186" i="17"/>
  <c r="S192" i="17"/>
  <c r="S198" i="17"/>
  <c r="S204" i="17"/>
  <c r="S210" i="17"/>
  <c r="S216" i="17"/>
  <c r="S222" i="17"/>
  <c r="S228" i="17"/>
  <c r="S234" i="17"/>
  <c r="S240" i="17"/>
  <c r="S246" i="17"/>
  <c r="S252" i="17"/>
  <c r="S258" i="17"/>
  <c r="S264" i="17"/>
  <c r="S270" i="17"/>
  <c r="S276" i="17"/>
  <c r="S282" i="17"/>
  <c r="S288" i="17"/>
  <c r="S294" i="17"/>
  <c r="S300" i="17"/>
  <c r="S306" i="17"/>
  <c r="S312" i="17"/>
  <c r="S318" i="17"/>
  <c r="S324" i="17"/>
  <c r="S330" i="17"/>
  <c r="F9" i="38"/>
  <c r="H11" i="35"/>
  <c r="H13" i="35"/>
  <c r="H15" i="35"/>
  <c r="H17" i="35"/>
  <c r="E9" i="38"/>
  <c r="I11" i="35"/>
  <c r="I13" i="35"/>
  <c r="I15" i="35"/>
  <c r="I17" i="35"/>
  <c r="F19" i="35"/>
  <c r="F12" i="37"/>
  <c r="F14" i="37"/>
  <c r="E8" i="38"/>
  <c r="H19" i="35"/>
  <c r="G12" i="37"/>
  <c r="G14" i="37"/>
  <c r="G9" i="38"/>
  <c r="E11" i="38"/>
  <c r="F12" i="35"/>
  <c r="F14" i="35"/>
  <c r="F16" i="35"/>
  <c r="I19" i="35"/>
  <c r="H12" i="37"/>
  <c r="H14" i="37"/>
  <c r="F11" i="38"/>
  <c r="H12" i="35"/>
  <c r="H14" i="35"/>
  <c r="H16" i="35"/>
  <c r="G11" i="38"/>
  <c r="I12" i="35"/>
  <c r="I14" i="35"/>
  <c r="I16" i="35"/>
  <c r="F20" i="35"/>
  <c r="F11" i="37"/>
  <c r="F13" i="37"/>
  <c r="F8" i="38"/>
  <c r="H20" i="35"/>
  <c r="G11" i="37"/>
  <c r="G13" i="37"/>
  <c r="G8" i="38"/>
  <c r="F11" i="35"/>
  <c r="F13" i="35"/>
  <c r="F15" i="35"/>
  <c r="F17" i="35"/>
  <c r="I20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H33" i="35"/>
  <c r="H31" i="35"/>
  <c r="H29" i="35"/>
  <c r="H27" i="35"/>
  <c r="G19" i="37"/>
  <c r="I38" i="35"/>
  <c r="I36" i="35"/>
  <c r="F33" i="35"/>
  <c r="F31" i="35"/>
  <c r="F29" i="35"/>
  <c r="F19" i="37"/>
  <c r="H38" i="35"/>
  <c r="H36" i="35"/>
  <c r="F38" i="35"/>
  <c r="I32" i="35"/>
  <c r="I30" i="35"/>
  <c r="I28" i="35"/>
  <c r="H16" i="37"/>
  <c r="H32" i="35"/>
  <c r="H30" i="35"/>
  <c r="H28" i="35"/>
  <c r="G16" i="37"/>
  <c r="I39" i="35"/>
  <c r="I37" i="35"/>
  <c r="I35" i="35"/>
  <c r="F32" i="35"/>
  <c r="F30" i="35"/>
  <c r="F28" i="35"/>
  <c r="F16" i="37"/>
  <c r="H39" i="35"/>
  <c r="H37" i="35"/>
  <c r="H35" i="35"/>
  <c r="F39" i="35"/>
  <c r="F37" i="35"/>
  <c r="F35" i="35"/>
  <c r="I33" i="35"/>
  <c r="I31" i="35"/>
  <c r="I29" i="35"/>
  <c r="I27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F10" i="35" l="1"/>
  <c r="F7" i="38"/>
  <c r="F13" i="36" s="1"/>
  <c r="I14" i="34" s="1"/>
  <c r="I16" i="34" s="1"/>
  <c r="I18" i="34" s="1"/>
  <c r="S18" i="34"/>
  <c r="G15" i="37"/>
  <c r="G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H34" i="35"/>
  <c r="G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8" i="35"/>
  <c r="E15" i="12" s="1"/>
  <c r="O18" i="34"/>
  <c r="Q10" i="34"/>
  <c r="O26" i="34"/>
  <c r="K10" i="34"/>
  <c r="G10" i="37"/>
  <c r="G25" i="12" s="1"/>
  <c r="H10" i="37"/>
  <c r="H25" i="12" s="1"/>
  <c r="I18" i="35"/>
  <c r="H15" i="12" s="1"/>
  <c r="H18" i="35"/>
  <c r="G15" i="12" s="1"/>
  <c r="I10" i="35"/>
  <c r="U22" i="34"/>
  <c r="U24" i="34" s="1"/>
  <c r="U26" i="34" s="1"/>
  <c r="G10" i="38"/>
  <c r="F10" i="37"/>
  <c r="E25" i="12" s="1"/>
  <c r="E10" i="38"/>
  <c r="U6" i="34"/>
  <c r="U8" i="34" s="1"/>
  <c r="U10" i="34" s="1"/>
  <c r="F10" i="38"/>
  <c r="F6" i="38" s="1"/>
  <c r="U14" i="34"/>
  <c r="U16" i="34" s="1"/>
  <c r="U18" i="34" s="1"/>
  <c r="H10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I34" i="35"/>
  <c r="H18" i="12" s="1"/>
  <c r="F26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4" i="35"/>
  <c r="E9" i="34"/>
  <c r="E32" i="36"/>
  <c r="F32" i="36"/>
  <c r="E17" i="34"/>
  <c r="T25" i="34"/>
  <c r="G52" i="36"/>
  <c r="J9" i="34"/>
  <c r="E40" i="36"/>
  <c r="H15" i="37"/>
  <c r="H26" i="12" s="1"/>
  <c r="H26" i="35"/>
  <c r="V17" i="34"/>
  <c r="F54" i="36"/>
  <c r="I26" i="35"/>
  <c r="E18" i="12" l="1"/>
  <c r="E19" i="12" s="1"/>
  <c r="F25" i="35"/>
  <c r="G27" i="12"/>
  <c r="G30" i="12" s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H27" i="12"/>
  <c r="H30" i="12" s="1"/>
  <c r="E11" i="36"/>
  <c r="E5" i="36" s="1"/>
  <c r="I9" i="35"/>
  <c r="H14" i="12"/>
  <c r="H16" i="12" s="1"/>
  <c r="F9" i="35"/>
  <c r="E14" i="12"/>
  <c r="E16" i="12" s="1"/>
  <c r="H9" i="35"/>
  <c r="G14" i="12"/>
  <c r="G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I25" i="35"/>
  <c r="H17" i="12"/>
  <c r="H19" i="12" s="1"/>
  <c r="H20" i="12" s="1"/>
  <c r="E35" i="36"/>
  <c r="E31" i="36" s="1"/>
  <c r="G9" i="34"/>
  <c r="G10" i="34" s="1"/>
  <c r="H25" i="35"/>
  <c r="G17" i="12"/>
  <c r="G19" i="12" s="1"/>
  <c r="G5" i="33" l="1"/>
  <c r="F5" i="33"/>
  <c r="E5" i="33"/>
  <c r="D25" i="34"/>
  <c r="G20" i="12"/>
  <c r="G32" i="12" s="1"/>
  <c r="H32" i="12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<sst xmlns="http://schemas.openxmlformats.org/spreadsheetml/2006/main" count="16984" uniqueCount="6639">
  <si>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</si>
  <si>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</si>
  <si>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</si>
  <si>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</si>
  <si>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</si>
  <si>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</si>
  <si>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</si>
  <si>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</si>
  <si>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</si>
  <si>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</si>
  <si>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</si>
  <si>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</si>
  <si>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</si>
  <si>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</si>
  <si>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</si>
  <si>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</si>
  <si>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</si>
  <si>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</si>
  <si>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</si>
  <si>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</si>
  <si>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</si>
  <si>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</si>
  <si>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</si>
  <si>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</si>
  <si>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</si>
  <si>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</si>
  <si>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</si>
  <si>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</si>
  <si>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</si>
  <si>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</si>
  <si>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</si>
  <si>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</si>
  <si>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</si>
  <si>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</si>
  <si>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</si>
  <si>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</si>
  <si>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</si>
  <si>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</si>
  <si>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</si>
  <si>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</si>
  <si>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</si>
  <si>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</si>
  <si>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</si>
  <si>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</si>
  <si>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</si>
  <si>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</si>
  <si>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</si>
  <si>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</si>
  <si>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</si>
  <si>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</si>
  <si>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</si>
  <si>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</si>
  <si>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</si>
  <si>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</si>
  <si>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</si>
  <si>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</si>
  <si>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</si>
  <si>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</si>
  <si>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</si>
  <si>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</si>
  <si>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</si>
  <si>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</si>
  <si>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</si>
  <si>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</si>
  <si>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</si>
  <si>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</si>
  <si>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</si>
  <si>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</si>
  <si>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</si>
  <si>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</si>
  <si>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</si>
  <si>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</si>
  <si>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</si>
  <si>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</si>
  <si>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</si>
  <si>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</si>
  <si>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</si>
  <si>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</si>
  <si>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</si>
  <si>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</si>
  <si>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</si>
  <si>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</si>
  <si>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</si>
  <si>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</si>
  <si>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</si>
  <si>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</si>
  <si>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</si>
  <si>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</si>
  <si>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</si>
  <si>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</si>
  <si>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</si>
  <si>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</si>
  <si>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</si>
  <si>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</si>
  <si>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</si>
  <si>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</si>
  <si>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</si>
  <si>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</si>
  <si>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</si>
  <si>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</si>
  <si>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</si>
  <si>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</si>
  <si>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</si>
  <si>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</si>
  <si>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</si>
  <si>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</si>
  <si>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</si>
  <si>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</si>
  <si>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</si>
  <si>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</si>
  <si>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</si>
  <si>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</si>
  <si>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</si>
  <si>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</si>
  <si>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</si>
  <si>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</si>
  <si>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</si>
  <si>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</si>
  <si>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</si>
  <si>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</si>
  <si>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</si>
  <si>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</si>
  <si>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</si>
  <si>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</si>
  <si>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</si>
  <si>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</si>
  <si>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</si>
  <si>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</si>
  <si>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</si>
  <si>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</si>
  <si>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</si>
  <si>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</si>
  <si>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</si>
  <si>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</si>
  <si>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</si>
  <si>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</si>
  <si>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</si>
  <si>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</si>
  <si>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</si>
  <si>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</si>
  <si>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</si>
  <si>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</si>
  <si>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</si>
  <si>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</si>
  <si>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</si>
  <si>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</si>
  <si>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</si>
  <si>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</si>
  <si>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</si>
  <si>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</si>
  <si>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</si>
  <si>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</si>
  <si>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</si>
  <si>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</si>
  <si>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</si>
  <si>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</si>
  <si>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</si>
  <si>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</si>
  <si>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</si>
  <si>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</si>
  <si>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</si>
  <si>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</si>
  <si>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</si>
  <si>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</si>
  <si>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</si>
  <si>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</si>
  <si>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</si>
  <si>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</si>
  <si>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</si>
  <si>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</si>
  <si>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</si>
  <si>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</si>
  <si>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</si>
  <si>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</si>
  <si>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</si>
  <si>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</si>
  <si>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</si>
  <si>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</si>
  <si>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</si>
  <si>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</si>
  <si>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</si>
  <si>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</si>
  <si>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</si>
  <si>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</si>
  <si>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</si>
  <si>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</si>
  <si>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</si>
  <si>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</si>
  <si>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</si>
  <si>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</si>
  <si>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</si>
  <si>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</si>
  <si>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</si>
  <si>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</si>
  <si>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</si>
  <si>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</si>
  <si>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</si>
  <si>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</si>
  <si>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</si>
  <si>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</si>
  <si>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</si>
  <si>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</si>
  <si>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</si>
  <si>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</si>
  <si>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</si>
  <si>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</si>
  <si>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</si>
  <si>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</si>
  <si>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</si>
  <si>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</si>
  <si>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</si>
  <si>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</si>
  <si>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</si>
  <si>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</si>
  <si>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</si>
  <si>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</si>
  <si>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</si>
  <si>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</si>
  <si>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</si>
  <si>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</si>
  <si>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</si>
  <si>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</si>
  <si>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</si>
  <si>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</si>
  <si>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</si>
  <si>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</si>
  <si>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</si>
  <si>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</si>
  <si>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</si>
  <si>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</si>
  <si>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</si>
  <si>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</si>
  <si>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</si>
  <si>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</si>
  <si>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</si>
  <si>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</si>
  <si>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</si>
  <si>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</si>
  <si>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</si>
  <si>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</si>
  <si>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</si>
  <si>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</si>
  <si>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</si>
  <si>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</si>
  <si>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</si>
  <si>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</si>
  <si>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</si>
  <si>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</si>
  <si>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</si>
  <si>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</si>
  <si>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</si>
  <si>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</si>
  <si>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</si>
  <si>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</si>
  <si>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</si>
  <si>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</si>
  <si>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</si>
  <si>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</si>
  <si>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</si>
  <si>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</si>
  <si>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</si>
  <si>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</si>
  <si>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</si>
  <si>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</si>
  <si>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</si>
  <si>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</si>
  <si>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</si>
  <si>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</si>
  <si>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</si>
  <si>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</si>
  <si>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</si>
  <si>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</si>
  <si>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</si>
  <si>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</si>
  <si>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</si>
  <si>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</si>
  <si>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</si>
  <si>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</si>
  <si>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</si>
  <si>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</si>
  <si>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</si>
  <si>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</si>
  <si>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</si>
  <si>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</si>
  <si>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</si>
  <si>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</si>
  <si>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</si>
  <si>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</si>
  <si>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</si>
  <si>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</si>
  <si>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</si>
  <si>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</si>
  <si>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</si>
  <si>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</si>
  <si>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</si>
  <si>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</si>
  <si>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</si>
  <si>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</si>
  <si>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</si>
  <si>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</si>
  <si>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</si>
  <si>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</si>
  <si>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</si>
  <si>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</si>
  <si>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</si>
  <si>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</si>
  <si>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</si>
  <si>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</si>
  <si>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</si>
  <si>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</si>
  <si>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</si>
  <si>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</si>
  <si>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</si>
  <si>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</si>
  <si>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</si>
  <si>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</si>
  <si>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</si>
  <si>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</si>
  <si>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</si>
  <si>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</si>
  <si>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</si>
  <si>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</si>
  <si>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</si>
  <si>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</si>
  <si>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</si>
  <si>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</si>
  <si>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</si>
  <si>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</si>
  <si>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</si>
  <si>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</si>
  <si>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</si>
  <si>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</si>
  <si>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</si>
  <si>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</si>
  <si>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</si>
  <si>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</si>
  <si>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</si>
  <si>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</si>
  <si>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</si>
  <si>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</si>
  <si>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</si>
  <si>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</si>
  <si>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</si>
  <si>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</si>
  <si>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</si>
  <si>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</si>
  <si>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</si>
  <si>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</si>
  <si>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</si>
  <si>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</si>
  <si>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</si>
  <si>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</si>
  <si>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</si>
  <si>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</si>
  <si>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</si>
  <si>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</si>
  <si>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</si>
  <si>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</si>
  <si>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</si>
  <si>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</si>
  <si>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</si>
  <si>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</si>
  <si>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</si>
  <si>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</si>
  <si>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</si>
  <si>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</si>
  <si>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</si>
  <si>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</si>
  <si>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</si>
  <si>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</si>
  <si>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</si>
  <si>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</si>
  <si>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</si>
  <si>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</si>
  <si>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</si>
  <si>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</si>
  <si>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</si>
  <si>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</si>
  <si>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</si>
  <si>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</si>
  <si>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</si>
  <si>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</si>
  <si>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</si>
  <si>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</si>
  <si>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</si>
  <si>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</si>
  <si>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</si>
  <si>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</si>
  <si>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</si>
  <si>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</si>
  <si>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</si>
  <si>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</si>
  <si>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</si>
  <si>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</si>
  <si>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</si>
  <si>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</si>
  <si>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</si>
  <si>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</si>
  <si>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</si>
  <si>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</si>
  <si>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</si>
  <si>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</si>
  <si>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</si>
  <si>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</si>
  <si>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</si>
  <si>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</si>
  <si>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</si>
  <si>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</si>
  <si>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</si>
  <si>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</si>
  <si>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</si>
  <si>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</si>
  <si>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</si>
  <si>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</si>
  <si>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</si>
  <si>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</si>
  <si>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</si>
  <si>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</si>
  <si>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</si>
  <si>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</si>
  <si>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</si>
  <si>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</si>
  <si>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</si>
  <si>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</si>
  <si>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</si>
  <si>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</si>
  <si>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</si>
  <si>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</si>
  <si>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</si>
  <si>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</si>
  <si>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</si>
  <si>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</si>
  <si>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</si>
  <si>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</si>
  <si>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</si>
  <si>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</si>
  <si>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</si>
  <si>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</si>
  <si>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</si>
  <si>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</si>
  <si>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</si>
  <si>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</si>
  <si>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</si>
  <si>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</si>
  <si>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</si>
  <si>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</si>
  <si>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</si>
  <si>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</si>
  <si>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</si>
  <si>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</si>
  <si>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</si>
  <si>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</si>
  <si>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</si>
  <si>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</si>
  <si>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</si>
  <si>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</si>
  <si>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</si>
  <si>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</si>
  <si>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</si>
  <si>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</si>
  <si>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</si>
  <si>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</si>
  <si>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</si>
  <si>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</si>
  <si>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</si>
  <si>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</si>
  <si>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</si>
  <si>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</si>
  <si>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</si>
  <si>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</si>
  <si>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</si>
  <si>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</si>
  <si>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</si>
  <si>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</si>
  <si>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</si>
  <si>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</si>
  <si>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</si>
  <si>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</si>
  <si>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</si>
  <si>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</si>
  <si>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</si>
  <si>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</si>
  <si>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</si>
  <si>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</si>
  <si>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</si>
  <si>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</si>
  <si>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</si>
  <si>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</si>
  <si>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</si>
  <si>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</si>
  <si>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</si>
  <si>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</si>
  <si>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</si>
  <si>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</si>
  <si>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</si>
  <si>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</si>
  <si>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</si>
  <si>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</si>
  <si>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</si>
  <si>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</si>
  <si>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</si>
  <si>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</si>
  <si>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</si>
  <si>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</si>
  <si>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</si>
  <si>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</si>
  <si>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</si>
  <si>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</si>
  <si>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</si>
  <si>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</si>
  <si>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</si>
  <si>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</si>
  <si>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</si>
  <si>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</si>
  <si>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</si>
  <si>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</si>
  <si>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</si>
  <si>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</si>
  <si>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</si>
  <si>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</si>
  <si>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</si>
  <si>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</si>
  <si>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</si>
  <si>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</si>
  <si>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</si>
  <si>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</si>
  <si>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</si>
  <si>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</si>
  <si>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</si>
  <si>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</si>
  <si>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</si>
  <si>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</si>
  <si>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</si>
  <si>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</si>
  <si>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</si>
  <si>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</si>
  <si>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</si>
  <si>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</si>
  <si>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</si>
  <si>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</si>
  <si>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</si>
  <si>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</si>
  <si>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</si>
  <si>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</si>
  <si>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</si>
  <si>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</si>
  <si>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</si>
  <si>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</si>
  <si>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</si>
  <si>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</si>
  <si>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</si>
  <si>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</si>
  <si>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</si>
  <si>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</si>
  <si>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</si>
  <si>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</si>
  <si>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</si>
  <si>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</si>
  <si>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</si>
  <si>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</si>
  <si>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</si>
  <si>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</si>
  <si>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</si>
  <si>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</si>
  <si>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</si>
  <si>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</si>
  <si>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</si>
  <si>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</si>
  <si>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</si>
  <si>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</si>
  <si>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</si>
  <si>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</si>
  <si>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</si>
  <si>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</si>
  <si>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</si>
  <si>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</si>
  <si>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</si>
  <si>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</si>
  <si>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</si>
  <si>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</si>
  <si>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</si>
  <si>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</si>
  <si>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</si>
  <si>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</si>
  <si>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</si>
  <si>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</si>
  <si>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</si>
  <si>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</si>
  <si>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</si>
  <si>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</si>
  <si>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</si>
  <si>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</si>
  <si>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</si>
  <si>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</si>
  <si>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</si>
  <si>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</si>
  <si>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</si>
  <si>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</si>
  <si>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</si>
  <si>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</si>
  <si>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</si>
  <si>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</si>
  <si>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</si>
  <si>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</si>
  <si>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</si>
  <si>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</si>
  <si>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</si>
  <si>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</si>
  <si>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</si>
  <si>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</si>
  <si>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</si>
  <si>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</si>
  <si>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</si>
  <si>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</si>
  <si>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</si>
  <si>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</si>
  <si>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</si>
  <si>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</si>
  <si>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</si>
  <si>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</si>
  <si>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</si>
  <si>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</si>
  <si>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</si>
  <si>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</si>
  <si>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</si>
  <si>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</si>
  <si>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</si>
  <si>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</si>
  <si>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</si>
  <si>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</si>
  <si>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</si>
  <si>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</si>
  <si>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</si>
  <si>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</si>
  <si>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</si>
  <si>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</si>
  <si>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</si>
  <si>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</si>
  <si>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</si>
  <si>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</si>
  <si>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</si>
  <si>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</si>
  <si>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</si>
  <si>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</si>
  <si>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</si>
  <si>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</si>
  <si>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</si>
  <si>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</si>
  <si>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</si>
  <si>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</si>
  <si>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</si>
  <si>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</si>
  <si>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</si>
  <si>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</si>
  <si>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</si>
  <si>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</si>
  <si>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</si>
  <si>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</si>
  <si>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</si>
  <si>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</si>
  <si>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</si>
  <si>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</si>
  <si>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</si>
  <si>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</si>
  <si>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</si>
  <si>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</si>
  <si>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</si>
  <si>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</si>
  <si>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</si>
  <si>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</si>
  <si>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</si>
  <si>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</si>
  <si>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</si>
  <si>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</si>
  <si>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</si>
  <si>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</si>
  <si>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</si>
  <si>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</si>
  <si>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</si>
  <si>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</si>
  <si>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</si>
  <si>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</si>
  <si>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</si>
  <si>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</si>
  <si>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</si>
  <si>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</si>
  <si>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</si>
  <si>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</si>
  <si>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</si>
  <si>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</si>
  <si>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</si>
  <si>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</si>
  <si>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</si>
  <si>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</si>
  <si>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</si>
  <si>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</si>
  <si>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</si>
  <si>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</si>
  <si>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</si>
  <si>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</si>
  <si>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</si>
  <si>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</si>
  <si>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</si>
  <si>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</si>
  <si>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</si>
  <si>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</si>
  <si>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</si>
  <si>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</si>
  <si>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</si>
  <si>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</si>
  <si>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</si>
  <si>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</si>
  <si>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</si>
  <si>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</si>
  <si>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</si>
  <si>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</si>
  <si>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</si>
  <si>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</si>
  <si>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</si>
  <si>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</si>
  <si>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</si>
  <si>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</si>
  <si>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</si>
  <si>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</si>
  <si>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</si>
  <si>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</si>
  <si>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</si>
  <si>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</si>
  <si>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</si>
  <si>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</si>
  <si>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</si>
  <si>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</si>
  <si>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</si>
  <si>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</si>
  <si>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</si>
  <si>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</si>
  <si>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</si>
  <si>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</si>
  <si>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</si>
  <si>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</si>
  <si>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</si>
  <si>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</si>
  <si>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</si>
  <si>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</si>
  <si>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</si>
  <si>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</si>
  <si>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</si>
  <si>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</si>
  <si>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</si>
  <si>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</si>
  <si>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</si>
  <si>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</si>
  <si>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</si>
  <si>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</si>
  <si>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</si>
  <si>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</si>
  <si>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</si>
  <si>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</si>
  <si>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</si>
  <si>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</si>
  <si>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</si>
  <si>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</si>
  <si>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</si>
  <si>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</si>
  <si>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</si>
  <si>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</si>
  <si>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</si>
  <si>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</si>
  <si>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</si>
  <si>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</si>
  <si>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</si>
  <si>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</si>
  <si>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</si>
  <si>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</si>
  <si>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</si>
  <si>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</si>
  <si>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</si>
  <si>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</si>
  <si>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</si>
  <si>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</si>
  <si>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</si>
  <si>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</si>
  <si>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</si>
  <si>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</si>
  <si>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</si>
  <si>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</si>
  <si>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</si>
  <si>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</si>
  <si>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</si>
  <si>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</si>
  <si>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</si>
  <si>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</si>
  <si>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</si>
  <si>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</si>
  <si>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</si>
  <si>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</si>
  <si>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</si>
  <si>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</si>
  <si>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</si>
  <si>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</si>
  <si>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</si>
  <si>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</si>
  <si>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</si>
  <si>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</si>
  <si>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</si>
  <si>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</si>
  <si>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</si>
  <si>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</si>
  <si>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</si>
  <si>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</si>
  <si>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</si>
  <si>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</si>
  <si>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</si>
  <si>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</si>
  <si>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</si>
  <si>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</si>
  <si>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</si>
  <si>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</si>
  <si>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</si>
  <si>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</si>
  <si>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</si>
  <si>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</si>
  <si>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</si>
  <si>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</si>
  <si>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</si>
  <si>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</si>
  <si>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</si>
  <si>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</si>
  <si>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</si>
  <si>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</si>
  <si>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</si>
  <si>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</si>
  <si>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</si>
  <si>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</si>
  <si>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</si>
  <si>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</si>
  <si>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</si>
  <si>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</si>
  <si>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</si>
  <si>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</si>
  <si>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</si>
  <si>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</si>
  <si>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</si>
  <si>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</si>
  <si>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</si>
  <si>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</si>
  <si>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</si>
  <si>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</si>
  <si>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</si>
  <si>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</si>
  <si>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</si>
  <si>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</si>
  <si>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</si>
  <si>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</si>
  <si>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</si>
  <si>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</si>
  <si>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</si>
  <si>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</si>
  <si>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</si>
  <si>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</si>
  <si>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</si>
  <si>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</si>
  <si>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</si>
  <si>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</si>
  <si>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</si>
  <si>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</si>
  <si>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</si>
  <si>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</si>
  <si>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</si>
  <si>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</si>
  <si>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</si>
  <si>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</si>
  <si>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</si>
  <si>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</si>
  <si>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</si>
  <si>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</si>
  <si>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</si>
  <si>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</si>
  <si>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</si>
  <si>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</si>
  <si>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</si>
  <si>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</si>
  <si>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</si>
  <si>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</si>
  <si>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</si>
  <si>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</si>
  <si>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</si>
  <si>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</si>
  <si>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</si>
  <si>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</si>
  <si>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</si>
  <si>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</si>
  <si>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</si>
  <si>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</si>
  <si>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</si>
  <si>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</si>
  <si>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</si>
  <si>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</si>
  <si>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</si>
  <si>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</si>
  <si>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</si>
  <si>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</si>
  <si>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</si>
  <si>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</si>
  <si>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</si>
  <si>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</si>
  <si>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</si>
  <si>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</si>
  <si>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</si>
  <si>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</si>
  <si>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</si>
  <si>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</si>
  <si>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</si>
  <si>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</si>
  <si>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</si>
  <si>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</si>
  <si>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</si>
  <si>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</si>
  <si>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</si>
  <si>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</si>
  <si>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</si>
  <si>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</si>
  <si>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</si>
  <si>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</si>
  <si>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</si>
  <si>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</si>
  <si>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</si>
  <si>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</si>
  <si>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</si>
  <si>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</si>
  <si>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</si>
  <si>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</si>
  <si>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</si>
  <si>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</si>
  <si>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</si>
  <si>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</si>
  <si>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</si>
  <si>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</si>
  <si>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</si>
  <si>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</si>
  <si>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</si>
  <si>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</si>
  <si>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</si>
  <si>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</si>
  <si>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</si>
  <si>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</si>
  <si>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</si>
  <si>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</si>
  <si>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</si>
  <si>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</si>
  <si>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</si>
  <si>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</si>
  <si>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</si>
  <si>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</si>
  <si>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</si>
  <si>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</si>
  <si>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</si>
  <si>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</si>
  <si>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</si>
  <si>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</si>
  <si>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</si>
  <si>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</si>
  <si>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</si>
  <si>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</si>
  <si>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</si>
  <si>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</si>
  <si>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</si>
  <si>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</si>
  <si>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</si>
  <si>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</si>
  <si>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</si>
  <si>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</si>
  <si>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</si>
  <si>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</si>
  <si>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</si>
  <si>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</si>
  <si>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</si>
  <si>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</si>
  <si>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</si>
  <si>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</si>
  <si>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</si>
  <si>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</si>
  <si>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</si>
  <si>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</si>
  <si>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</si>
  <si>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</si>
  <si>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</si>
  <si>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</si>
  <si>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</si>
  <si>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</si>
  <si>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</si>
  <si>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</si>
  <si>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</si>
  <si>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</si>
  <si>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</si>
  <si>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</si>
  <si>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</si>
  <si>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</si>
  <si>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</si>
  <si>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</si>
  <si>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</si>
  <si>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</si>
  <si>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</si>
  <si>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</si>
  <si>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</si>
  <si>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</si>
  <si>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</si>
  <si>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</si>
  <si>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</si>
  <si>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</si>
  <si>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</si>
  <si>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</si>
  <si>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</si>
  <si>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</si>
  <si>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</si>
  <si>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</si>
  <si>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</si>
  <si>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</si>
  <si>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</si>
  <si>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</si>
  <si>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</si>
  <si>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</si>
  <si>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</si>
  <si>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</si>
  <si>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</si>
  <si>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</si>
  <si>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</si>
  <si>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</si>
  <si>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</si>
  <si>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</si>
  <si>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</si>
  <si>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</si>
  <si>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</si>
  <si>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</si>
  <si>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</si>
  <si>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</si>
  <si>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</si>
  <si>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</si>
  <si>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</si>
  <si>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</si>
  <si>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</si>
  <si>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</si>
  <si>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</si>
  <si>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</si>
  <si>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</si>
  <si>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</si>
  <si>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</si>
  <si>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</si>
  <si>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</si>
  <si>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</si>
  <si>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</si>
  <si>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</si>
  <si>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</si>
  <si>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</si>
  <si>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</si>
  <si>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</si>
  <si>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</si>
  <si>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</si>
  <si>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</si>
  <si>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</si>
  <si>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</si>
  <si>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</si>
  <si>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</si>
  <si>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</si>
  <si>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</si>
  <si>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</si>
  <si>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</si>
  <si>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</si>
  <si>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</si>
  <si>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</si>
  <si>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</si>
  <si>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</si>
  <si>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</si>
  <si>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</si>
  <si>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</si>
  <si>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</si>
  <si>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</si>
  <si>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</si>
  <si>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</si>
  <si>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</si>
  <si>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</si>
  <si>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</si>
  <si>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</si>
  <si>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</si>
  <si>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</si>
  <si>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</si>
  <si>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</si>
  <si>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</si>
  <si>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</si>
  <si>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</si>
  <si>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</si>
  <si>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</si>
  <si>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</si>
  <si>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</si>
  <si>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</si>
  <si>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</si>
  <si>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</si>
  <si>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</si>
  <si>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</si>
  <si>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</si>
  <si>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</si>
  <si>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</si>
  <si>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</si>
  <si>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</si>
  <si>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</si>
  <si>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</si>
  <si>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</si>
  <si>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</si>
  <si>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</si>
  <si>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</si>
  <si>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</si>
  <si>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</si>
  <si>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</si>
  <si>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</si>
  <si>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</si>
  <si>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</si>
  <si>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</si>
  <si>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</si>
  <si>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</si>
  <si>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</si>
  <si>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</si>
  <si>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</si>
  <si>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</si>
  <si>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</si>
  <si>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</si>
  <si>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</si>
  <si>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</si>
  <si>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</si>
  <si>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</si>
  <si>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</si>
  <si>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</si>
  <si>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</si>
  <si>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</si>
  <si>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</si>
  <si>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</si>
  <si>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</si>
  <si>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</si>
  <si>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</si>
  <si>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</si>
  <si>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</si>
  <si>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</si>
  <si>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</si>
  <si>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</si>
  <si>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</si>
  <si>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</si>
  <si>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</si>
  <si>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</si>
  <si>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</si>
  <si>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</si>
  <si>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</si>
  <si>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</si>
  <si>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</si>
  <si>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</si>
  <si>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</si>
  <si>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</si>
  <si>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</si>
  <si>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</si>
  <si>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</si>
  <si>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</si>
  <si>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</si>
  <si>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</si>
  <si>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</si>
  <si>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</si>
  <si>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</si>
  <si>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</si>
  <si>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</si>
  <si>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</si>
  <si>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</si>
  <si>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</si>
  <si>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</si>
  <si>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</si>
  <si>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</si>
  <si>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</si>
  <si>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</si>
  <si>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</si>
  <si>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</si>
  <si>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</si>
  <si>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</si>
  <si>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</si>
  <si>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</si>
  <si>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</si>
  <si>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</si>
  <si>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</si>
  <si>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</si>
  <si>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</si>
  <si>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</si>
  <si>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</si>
  <si>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</si>
  <si>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</si>
  <si>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</si>
  <si>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</si>
  <si>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</si>
  <si>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</si>
  <si>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</si>
  <si>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</si>
  <si>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</si>
  <si>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</si>
  <si>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</si>
  <si>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</si>
  <si>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</si>
  <si>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</si>
  <si>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</si>
  <si>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</si>
  <si>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</si>
  <si>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</si>
  <si>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</si>
  <si>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</si>
  <si>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</si>
  <si>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</si>
  <si>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</si>
  <si>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</si>
  <si>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</si>
  <si>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</si>
  <si>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</si>
  <si>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</si>
  <si>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</si>
  <si>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</si>
  <si>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</si>
  <si>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</si>
  <si>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</si>
  <si>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</si>
  <si>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</si>
  <si>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</si>
  <si>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</si>
  <si>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</si>
  <si>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</si>
  <si>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</si>
  <si>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</si>
  <si>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</si>
  <si>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</si>
  <si>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</si>
  <si>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</si>
  <si>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</si>
  <si>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</si>
  <si>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</si>
  <si>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</si>
  <si>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</si>
  <si>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</si>
  <si>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</si>
  <si>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</si>
  <si>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</si>
  <si>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</si>
  <si>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</si>
  <si>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</si>
  <si>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</si>
  <si>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</si>
  <si>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</si>
  <si>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</si>
  <si>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</si>
  <si>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</si>
  <si>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</si>
  <si>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</si>
  <si>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</si>
  <si>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</si>
  <si>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</si>
  <si>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</si>
  <si>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</si>
  <si>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</si>
  <si>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</si>
  <si>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</si>
  <si>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</si>
  <si>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</si>
  <si>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</si>
  <si>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</si>
  <si>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</si>
  <si>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</si>
  <si>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</si>
  <si>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</si>
  <si>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</si>
  <si>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</si>
  <si>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</si>
  <si>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</si>
  <si>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</si>
  <si>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</si>
  <si>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</si>
  <si>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</si>
  <si>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</si>
  <si>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</si>
  <si>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</si>
  <si>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</si>
  <si>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</si>
  <si>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</si>
  <si>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</si>
  <si>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</si>
  <si>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</si>
  <si>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</si>
  <si>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</si>
  <si>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</si>
  <si>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</si>
  <si>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</si>
  <si>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</si>
  <si>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</si>
  <si>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</si>
  <si>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</si>
  <si>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</si>
  <si>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</si>
  <si>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</si>
  <si>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</si>
  <si>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</si>
  <si>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</si>
  <si>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</si>
  <si>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</si>
  <si>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</si>
  <si>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</si>
  <si>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</si>
  <si>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</si>
  <si>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</si>
  <si>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</si>
  <si>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</si>
  <si>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</si>
  <si>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</si>
  <si>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</si>
  <si>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</si>
  <si>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</si>
  <si>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</si>
  <si>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</si>
  <si>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</si>
  <si>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</si>
  <si>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</si>
  <si>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</si>
  <si>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</si>
  <si>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</si>
  <si>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</si>
  <si>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</si>
  <si>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</si>
  <si>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</si>
  <si>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</si>
  <si>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</si>
  <si>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</si>
  <si>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</si>
  <si>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</si>
  <si>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</si>
  <si>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</si>
  <si>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</si>
  <si>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</si>
  <si>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</si>
  <si>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</si>
  <si>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</si>
  <si>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</si>
  <si>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</si>
  <si>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</si>
  <si>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</si>
  <si>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</si>
  <si>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</si>
  <si>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</si>
  <si>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</si>
  <si>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</si>
  <si>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</si>
  <si>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</si>
  <si>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</si>
  <si>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</si>
  <si>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</si>
  <si>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</si>
  <si>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</si>
  <si>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</si>
  <si>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</si>
  <si>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</si>
  <si>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</si>
  <si>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</si>
  <si>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</si>
  <si>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</si>
  <si>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</si>
  <si>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</si>
  <si>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</si>
  <si>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</si>
  <si>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</si>
  <si>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</si>
  <si>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</si>
  <si>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</si>
  <si>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</si>
  <si>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</si>
  <si>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</si>
  <si>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</si>
  <si>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</si>
  <si>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</si>
  <si>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</si>
  <si>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</si>
  <si>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</si>
  <si>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</si>
  <si>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</si>
  <si>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</si>
  <si>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</si>
  <si>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</si>
  <si>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</si>
  <si>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</si>
  <si>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</si>
  <si>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</si>
  <si>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</si>
  <si>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</si>
  <si>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</si>
  <si>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</si>
  <si>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</si>
  <si>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</si>
  <si>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</si>
  <si>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</si>
  <si>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</si>
  <si>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</si>
  <si>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</si>
  <si>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</si>
  <si>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</si>
  <si>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</si>
  <si>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</si>
  <si>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</si>
  <si>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</si>
  <si>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</si>
  <si>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</si>
  <si>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</si>
  <si>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</si>
  <si>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</si>
  <si>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</si>
  <si>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</si>
  <si>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</si>
  <si>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</si>
  <si>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</si>
  <si>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</si>
  <si>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</si>
  <si>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</si>
  <si>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</si>
  <si>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</si>
  <si>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</si>
  <si>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</si>
  <si>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</si>
  <si>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</si>
  <si>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</si>
  <si>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</si>
  <si>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</si>
  <si>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</si>
  <si>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</si>
  <si>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</si>
  <si>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</si>
  <si>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</si>
  <si>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</si>
  <si>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</si>
  <si>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</si>
  <si>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</si>
  <si>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</si>
  <si>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</si>
  <si>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</si>
  <si>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</si>
  <si>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</si>
  <si>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</si>
  <si>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</si>
  <si>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</si>
  <si>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</si>
  <si>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</si>
  <si>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</si>
  <si>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</si>
  <si>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</si>
  <si>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</si>
  <si>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</si>
  <si>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</si>
  <si>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</si>
  <si>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</si>
  <si>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</si>
  <si>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</si>
  <si>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</si>
  <si>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</si>
  <si>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</si>
  <si>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</si>
  <si>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</si>
  <si>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</si>
  <si>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</si>
  <si>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</si>
  <si>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</si>
  <si>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</si>
  <si>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</si>
  <si>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</si>
  <si>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</si>
  <si>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</si>
  <si>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</si>
  <si>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</si>
  <si>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</si>
  <si>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</si>
  <si>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</si>
  <si>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</si>
  <si>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</si>
  <si>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</si>
  <si>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</si>
  <si>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</si>
  <si>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</si>
  <si>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</si>
  <si>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</si>
  <si>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</si>
  <si>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</si>
  <si>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</si>
  <si>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</si>
  <si>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</si>
  <si>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</si>
  <si>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</si>
  <si>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</si>
  <si>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</si>
  <si>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</si>
  <si>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</si>
  <si>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</si>
  <si>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</si>
  <si>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</si>
  <si>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</si>
  <si>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</si>
  <si>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</si>
  <si>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</si>
  <si>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</si>
  <si>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</si>
  <si>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</si>
  <si>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</si>
  <si>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</si>
  <si>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</si>
  <si>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</si>
  <si>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</si>
  <si>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</si>
  <si>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</si>
  <si>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</si>
  <si>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</si>
  <si>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</si>
  <si>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</si>
  <si>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</si>
  <si>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</si>
  <si>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</si>
  <si>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</si>
  <si>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</si>
  <si>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</si>
  <si>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</si>
  <si>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</si>
  <si>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</si>
  <si>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</si>
  <si>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</si>
  <si>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</si>
  <si>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</si>
  <si>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</si>
  <si>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</si>
  <si>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</si>
  <si>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</si>
  <si>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</si>
  <si>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</si>
  <si>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</si>
  <si>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</si>
  <si>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</si>
  <si>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</si>
  <si>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</si>
  <si>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</si>
  <si>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</si>
  <si>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</si>
  <si>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</si>
  <si>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</si>
  <si>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</si>
  <si>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</si>
  <si>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</si>
  <si>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</si>
  <si>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</si>
  <si>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</si>
  <si>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</si>
  <si>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</si>
  <si>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</si>
  <si>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</si>
  <si>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</si>
  <si>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</si>
  <si>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</si>
  <si>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</si>
  <si>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</si>
  <si>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</si>
  <si>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</si>
  <si>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</si>
  <si>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</si>
  <si>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</si>
  <si>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</si>
  <si>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</si>
  <si>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</si>
  <si>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</si>
  <si>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</si>
  <si>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</si>
  <si>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</si>
  <si>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</si>
  <si>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</si>
  <si>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</si>
  <si>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</si>
  <si>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</si>
  <si>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</si>
  <si>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</si>
  <si>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</si>
  <si>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</si>
  <si>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</si>
  <si>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</si>
  <si>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</si>
  <si>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</si>
  <si>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</si>
  <si>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</si>
  <si>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</si>
  <si>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</si>
  <si>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</si>
  <si>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</si>
  <si>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</si>
  <si>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</si>
  <si>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</si>
  <si>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</si>
  <si>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</si>
  <si>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</si>
  <si>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</si>
  <si>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</si>
  <si>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</si>
  <si>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</si>
  <si>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</si>
  <si>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</si>
  <si>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</si>
  <si>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</si>
  <si>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</si>
  <si>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</si>
  <si>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</si>
  <si>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</si>
  <si>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</si>
  <si>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</si>
  <si>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</si>
  <si>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</si>
  <si>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</si>
  <si>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</si>
  <si>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</si>
  <si>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</si>
  <si>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</si>
  <si>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</si>
  <si>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</si>
  <si>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</si>
  <si>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</si>
  <si>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</si>
  <si>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</si>
  <si>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</si>
  <si>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</si>
  <si>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</si>
  <si>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</si>
  <si>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</si>
  <si>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</si>
  <si>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</si>
  <si>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</si>
  <si>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</si>
  <si>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</si>
  <si>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</si>
  <si>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</si>
  <si>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</si>
  <si>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</si>
  <si>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</si>
  <si>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</si>
  <si>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</si>
  <si>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</si>
  <si>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</si>
  <si>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</si>
  <si>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</si>
  <si>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</si>
  <si>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</si>
  <si>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</si>
  <si>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</si>
  <si>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</si>
  <si>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</si>
  <si>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</si>
  <si>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</si>
  <si>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</si>
  <si>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</si>
  <si>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</si>
  <si>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</si>
  <si>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</si>
  <si>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</si>
  <si>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</si>
  <si>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</si>
  <si>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</si>
  <si>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</si>
  <si>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</si>
  <si>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</si>
  <si>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</si>
  <si>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</si>
  <si>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</si>
  <si>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</si>
  <si>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</si>
  <si>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</si>
  <si>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</si>
  <si>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</si>
  <si>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</si>
  <si>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</si>
  <si>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</si>
  <si>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</si>
  <si>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</si>
  <si>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</si>
  <si>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</si>
  <si>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</si>
  <si>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</si>
  <si>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</si>
  <si>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</si>
  <si>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</si>
  <si>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</si>
  <si>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</si>
  <si>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</si>
  <si>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</si>
  <si>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</si>
  <si>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</si>
  <si>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</si>
  <si>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</si>
  <si>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</si>
  <si>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</si>
  <si>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</si>
  <si>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</si>
  <si>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</si>
  <si>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</si>
  <si>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</si>
  <si>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</si>
  <si>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</si>
  <si>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</si>
  <si>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</si>
  <si>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</si>
  <si>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</si>
  <si>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</si>
  <si>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</si>
  <si>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</si>
  <si>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</si>
  <si>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</si>
  <si>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</si>
  <si>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</si>
  <si>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</si>
  <si>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</si>
  <si>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</si>
  <si>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</si>
  <si>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</si>
  <si>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</si>
  <si>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</si>
  <si>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</si>
  <si>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</si>
  <si>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</si>
  <si>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</si>
  <si>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</si>
  <si>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</si>
  <si>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</si>
  <si>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</si>
  <si>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</si>
  <si>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</si>
  <si>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</si>
  <si>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</si>
  <si>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</si>
  <si>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</si>
  <si>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</si>
  <si>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</si>
  <si>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</si>
  <si>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</si>
  <si>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</si>
  <si>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</si>
  <si>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</si>
  <si>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</si>
  <si>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</si>
  <si>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</si>
  <si>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</si>
  <si>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</si>
  <si>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</si>
  <si>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</si>
  <si>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</si>
  <si>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</si>
  <si>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</si>
  <si>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</si>
  <si>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</si>
  <si>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</si>
  <si>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</si>
  <si>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</si>
  <si>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</si>
  <si>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</si>
  <si>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</si>
  <si>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</si>
  <si>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</si>
  <si>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</si>
  <si>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</si>
  <si>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</si>
  <si>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</si>
  <si>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</si>
  <si>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</si>
  <si>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</si>
  <si>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</si>
  <si>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</si>
  <si>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</si>
  <si>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</si>
  <si>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</si>
  <si>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</si>
  <si>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</si>
  <si>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</si>
  <si>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</si>
  <si>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</si>
  <si>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</si>
  <si>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</si>
  <si>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</si>
  <si>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</si>
  <si>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</si>
  <si>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</si>
  <si>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</si>
  <si>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</si>
  <si>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</si>
  <si>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</si>
  <si>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</si>
  <si>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</si>
  <si>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</si>
  <si>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</si>
  <si>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</si>
  <si>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</si>
  <si>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</si>
  <si>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</si>
  <si>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</si>
  <si>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</si>
  <si>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</si>
  <si>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</si>
  <si>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</si>
  <si>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</si>
  <si>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</si>
  <si>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</si>
  <si>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</si>
  <si>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</si>
  <si>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</si>
  <si>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</si>
  <si>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</si>
  <si>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</si>
  <si>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</si>
  <si>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</si>
  <si>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</si>
  <si>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</si>
  <si>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</si>
  <si>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</si>
  <si>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</si>
  <si>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</si>
  <si>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</si>
  <si>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</si>
  <si>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</si>
  <si>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</si>
  <si>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</si>
  <si>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</si>
  <si>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</si>
  <si>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</si>
  <si>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</si>
  <si>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</si>
  <si>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</si>
  <si>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</si>
  <si>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</si>
  <si>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</si>
  <si>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</si>
  <si>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</si>
  <si>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</si>
  <si>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</si>
  <si>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</si>
  <si>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</si>
  <si>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</si>
  <si>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</si>
  <si>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</si>
  <si>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</si>
  <si>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</si>
  <si>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</si>
  <si>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</si>
  <si>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</si>
  <si>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</si>
  <si>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</si>
  <si>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</si>
  <si>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</si>
  <si>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</si>
  <si>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</si>
  <si>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</si>
  <si>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</si>
  <si>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</si>
  <si>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</si>
  <si>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</si>
  <si>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</si>
  <si>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</si>
  <si>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</si>
  <si>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</si>
  <si>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</si>
  <si>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</si>
  <si>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</si>
  <si>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</si>
  <si>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</si>
  <si>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</si>
  <si>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</si>
  <si>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</si>
  <si>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</si>
  <si>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</si>
  <si>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</si>
  <si>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</si>
  <si>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</si>
  <si>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</si>
  <si>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</si>
  <si>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</si>
  <si>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</si>
  <si>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</si>
  <si>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</si>
  <si>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</si>
  <si>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</si>
  <si>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</si>
  <si>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</si>
  <si>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</si>
  <si>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</si>
  <si>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</si>
  <si>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</si>
  <si>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</si>
  <si>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</si>
  <si>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</si>
  <si>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</si>
  <si>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</si>
  <si>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</si>
  <si>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</si>
  <si>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</si>
  <si>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</si>
  <si>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</si>
  <si>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</si>
  <si>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</si>
  <si>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</si>
  <si>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</si>
  <si>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</si>
  <si>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</si>
  <si>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</si>
  <si>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</si>
  <si>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</si>
  <si>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</si>
  <si>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</si>
  <si>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</si>
  <si>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</si>
  <si>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</si>
  <si>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</si>
  <si>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</si>
  <si>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</si>
  <si>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</si>
  <si>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</si>
  <si>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</si>
  <si>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</si>
  <si>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</si>
  <si>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</si>
  <si>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</si>
  <si>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</si>
  <si>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</si>
  <si>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</si>
  <si>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</si>
  <si>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</si>
  <si>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</si>
  <si>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</si>
  <si>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</si>
  <si>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</si>
  <si>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</si>
  <si>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</si>
  <si>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</si>
  <si>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</si>
  <si>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</si>
  <si>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</si>
  <si>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</si>
  <si>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</si>
  <si>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</si>
  <si>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</si>
  <si>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</si>
  <si>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</si>
  <si>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</si>
  <si>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</si>
  <si>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</si>
  <si>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</si>
  <si>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</si>
  <si>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</si>
  <si>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</si>
  <si>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</si>
  <si>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</si>
  <si>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</si>
  <si>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</si>
  <si>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</si>
  <si>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</si>
  <si>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</si>
  <si>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</si>
  <si>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</si>
  <si>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</si>
  <si>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</si>
  <si>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</si>
  <si>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</si>
  <si>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</si>
  <si>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</si>
  <si>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</si>
  <si>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</si>
  <si>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</si>
  <si>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</si>
  <si>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</si>
  <si>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</si>
  <si>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</si>
  <si>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</si>
  <si>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</si>
  <si>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</si>
  <si>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</si>
  <si>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</si>
  <si>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</si>
  <si>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</si>
  <si>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</si>
  <si>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</si>
  <si>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</si>
  <si>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</si>
  <si>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</si>
  <si>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</si>
  <si>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</si>
  <si>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</si>
  <si>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</si>
  <si>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</si>
  <si>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</si>
  <si>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</si>
  <si>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</si>
  <si>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</si>
  <si>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</si>
  <si>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</si>
  <si>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</si>
  <si>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</si>
  <si>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</si>
  <si>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</si>
  <si>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</si>
  <si>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</si>
  <si>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</si>
  <si>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</si>
  <si>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</si>
  <si>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</si>
  <si>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</si>
  <si>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</si>
  <si>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</si>
  <si>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</si>
  <si>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</si>
  <si>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</si>
  <si>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</si>
  <si>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</si>
  <si>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</si>
  <si>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</si>
  <si>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</si>
  <si>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</si>
  <si>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</si>
  <si>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</si>
  <si>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</si>
  <si>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</si>
  <si>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</si>
  <si>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</si>
  <si>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</si>
  <si>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</si>
  <si>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</si>
  <si>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</si>
  <si>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</si>
  <si>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</si>
  <si>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</si>
  <si>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</si>
  <si>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</si>
  <si>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</si>
  <si>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</si>
  <si>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</si>
  <si>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</si>
  <si>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</si>
  <si>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</si>
  <si>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</si>
  <si>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</si>
  <si>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</si>
  <si>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</si>
  <si>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</si>
  <si>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</si>
  <si>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</si>
  <si>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</si>
  <si>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</si>
  <si>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</si>
  <si>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</si>
  <si>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</si>
  <si>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</si>
  <si>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</si>
  <si>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</si>
  <si>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</si>
  <si>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</si>
  <si>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</si>
  <si>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</si>
  <si>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</si>
  <si>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</si>
  <si>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</si>
  <si>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</si>
  <si>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</si>
  <si>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</si>
  <si>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</si>
  <si>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</si>
  <si>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</si>
  <si>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</si>
  <si>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</si>
  <si>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</si>
  <si>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</si>
  <si>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</si>
  <si>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</si>
  <si>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</si>
  <si>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</si>
  <si>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</si>
  <si>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</si>
  <si>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</si>
  <si>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</si>
  <si>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</si>
  <si>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</si>
  <si>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</si>
  <si>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</si>
  <si>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</si>
  <si>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</si>
  <si>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</si>
  <si>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</si>
  <si>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</si>
  <si>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</si>
  <si>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</si>
  <si>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</si>
  <si>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</si>
  <si>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</si>
  <si>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</si>
  <si>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</si>
  <si>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</si>
  <si>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</si>
  <si>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</si>
  <si>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</si>
  <si>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</si>
  <si>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</si>
  <si>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</si>
  <si>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</si>
  <si>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</si>
  <si>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</si>
  <si>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</si>
  <si>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</si>
  <si>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</si>
  <si>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</si>
  <si>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</si>
  <si>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</si>
  <si>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</si>
  <si>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</si>
  <si>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</si>
  <si>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</si>
  <si>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</si>
  <si>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</si>
  <si>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</si>
  <si>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</si>
  <si>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</si>
  <si>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</si>
  <si>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</si>
  <si>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</si>
  <si>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</si>
  <si>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</si>
  <si>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</si>
  <si>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</si>
  <si>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</si>
  <si>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</si>
  <si>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</si>
  <si>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</si>
  <si>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</si>
  <si>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</si>
  <si>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</si>
  <si>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</si>
  <si>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</si>
  <si>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</si>
  <si>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</si>
  <si>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</si>
  <si>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</si>
  <si>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</si>
  <si>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</si>
  <si>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</si>
  <si>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</si>
  <si>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</si>
  <si>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</si>
  <si>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</si>
  <si>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</si>
  <si>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</si>
  <si>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</si>
  <si>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</si>
  <si>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</si>
  <si>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</si>
  <si>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</si>
  <si>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</si>
  <si>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</si>
  <si>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</si>
  <si>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</si>
  <si>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</si>
  <si>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</si>
  <si>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</si>
  <si>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</si>
  <si>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</si>
  <si>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</si>
  <si>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</si>
  <si>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</si>
  <si>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</si>
  <si>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</si>
  <si>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</si>
  <si>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</si>
  <si>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</si>
  <si>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</si>
  <si>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</si>
  <si>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</si>
  <si>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</si>
  <si>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</si>
  <si>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</si>
  <si>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</si>
  <si>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</si>
  <si>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</si>
  <si>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</si>
  <si>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</si>
  <si>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</si>
  <si>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</si>
  <si>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</si>
  <si>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</si>
  <si>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</si>
  <si>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</si>
  <si>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</si>
  <si>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</si>
  <si>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</si>
  <si>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</si>
  <si>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</si>
  <si>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</si>
  <si>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</si>
  <si>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</si>
  <si>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</si>
  <si>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</si>
  <si>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</si>
  <si>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</si>
  <si>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</si>
  <si>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</si>
  <si>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</si>
  <si>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</si>
  <si>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</si>
  <si>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</si>
  <si>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</si>
  <si>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</si>
  <si>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</si>
  <si>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</si>
  <si>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</si>
  <si>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</si>
  <si>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</si>
  <si>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</si>
  <si>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</si>
  <si>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</si>
  <si>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</si>
  <si>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</si>
  <si>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</si>
  <si>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</si>
  <si>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</si>
  <si>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</si>
  <si>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</si>
  <si>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</si>
  <si>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</si>
  <si>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</si>
  <si>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</si>
  <si>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</si>
  <si>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</si>
  <si>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</si>
  <si>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</si>
  <si>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</si>
  <si>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</si>
  <si>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</si>
  <si>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</si>
  <si>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</si>
  <si>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</si>
  <si>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</si>
  <si>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</si>
  <si>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</si>
  <si>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</si>
  <si>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</si>
  <si>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</si>
  <si>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</si>
  <si>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</si>
  <si>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</si>
  <si>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</si>
  <si>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</si>
  <si>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</si>
  <si>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</si>
  <si>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</si>
  <si>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</si>
  <si>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</si>
  <si>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</si>
  <si>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</si>
  <si>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</si>
  <si>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</si>
  <si>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</si>
  <si>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</si>
  <si>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</si>
  <si>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</si>
  <si>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</si>
  <si>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</si>
  <si>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</si>
  <si>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</si>
  <si>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</si>
  <si>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</si>
  <si>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</si>
  <si>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</si>
  <si>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</si>
  <si>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</si>
  <si>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</si>
  <si>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</si>
  <si>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</si>
  <si>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</si>
  <si>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</si>
  <si>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</si>
  <si>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</si>
  <si>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</si>
  <si>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</si>
  <si>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</si>
  <si>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</si>
  <si>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</si>
  <si>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</si>
  <si>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</si>
  <si>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</si>
  <si>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</si>
  <si>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</si>
  <si>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</si>
  <si>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</si>
  <si>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</si>
  <si>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</si>
  <si>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</si>
  <si>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</si>
  <si>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</si>
  <si>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</si>
  <si>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</si>
  <si>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</si>
  <si>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</si>
  <si>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</si>
  <si>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</si>
  <si>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</si>
  <si>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</si>
  <si>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</si>
  <si>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</si>
  <si>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</si>
  <si>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</si>
  <si>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</si>
  <si>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</si>
  <si>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</si>
  <si>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</si>
  <si>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</si>
  <si>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</si>
  <si>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</si>
  <si>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</si>
  <si>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</si>
  <si>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</si>
  <si>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</si>
  <si>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</si>
  <si>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</si>
  <si>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</si>
  <si>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</si>
  <si>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</si>
  <si>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</si>
  <si>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</si>
  <si>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</si>
  <si>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</si>
  <si>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</si>
  <si>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</si>
  <si>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</si>
  <si>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</si>
  <si>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</si>
  <si>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</si>
  <si>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</si>
  <si>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</si>
  <si>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</si>
  <si>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</si>
  <si>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</si>
  <si>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</si>
  <si>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</si>
  <si>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</si>
  <si>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</si>
  <si>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</si>
  <si>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</si>
  <si>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</si>
  <si>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</si>
  <si>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</si>
  <si>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</si>
  <si>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</si>
  <si>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</si>
  <si>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</si>
  <si>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</si>
  <si>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</si>
  <si>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</si>
  <si>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</si>
  <si>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</si>
  <si>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</si>
  <si>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</si>
  <si>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</si>
  <si>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</si>
  <si>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</si>
  <si>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</si>
  <si>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</si>
  <si>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</si>
  <si>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</si>
  <si>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</si>
  <si>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</si>
  <si>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</si>
  <si>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</si>
  <si>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</si>
  <si>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</si>
  <si>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</si>
  <si>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</si>
  <si>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</si>
  <si>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</si>
  <si>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</si>
  <si>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</si>
  <si>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</si>
  <si>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</si>
  <si>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</si>
  <si>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</si>
  <si>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</si>
  <si>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</si>
  <si>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</si>
  <si>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</si>
  <si>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</si>
  <si>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</si>
  <si>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</si>
  <si>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</si>
  <si>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</si>
  <si>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</si>
  <si>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</si>
  <si>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</si>
  <si>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</si>
  <si>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</si>
  <si>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</si>
  <si>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</si>
  <si>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</si>
  <si>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</si>
  <si>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</si>
  <si>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</si>
  <si>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</si>
  <si>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</si>
  <si>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</si>
  <si>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</si>
  <si>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</si>
  <si>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</si>
  <si>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</si>
  <si>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</si>
  <si>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</si>
  <si>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</si>
  <si>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</si>
  <si>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</si>
  <si>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</si>
  <si>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</si>
  <si>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</si>
  <si>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</si>
  <si>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</si>
  <si>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</si>
  <si>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</si>
  <si>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</si>
  <si>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</si>
  <si>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</si>
  <si>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</si>
  <si>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</si>
  <si>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</si>
  <si>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</si>
  <si>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</si>
  <si>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</si>
  <si>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</si>
  <si>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</si>
  <si>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</si>
  <si>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</si>
  <si>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</si>
  <si>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</si>
  <si>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</si>
  <si>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</si>
  <si>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</si>
  <si>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</si>
  <si>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</si>
  <si>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</si>
  <si>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</si>
  <si>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</si>
  <si>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</si>
  <si>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</si>
  <si>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</si>
  <si>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</si>
  <si>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</si>
  <si>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</si>
  <si>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</si>
  <si>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</si>
  <si>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</si>
  <si>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</si>
  <si>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</si>
  <si>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</si>
  <si>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</si>
  <si>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</si>
  <si>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</si>
  <si>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</si>
  <si>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</si>
  <si>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</si>
  <si>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</si>
  <si>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</si>
  <si>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</si>
  <si>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</si>
  <si>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</si>
  <si>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</si>
  <si>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</si>
  <si>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</si>
  <si>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</si>
  <si>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</si>
  <si>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</si>
  <si>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</si>
  <si>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</si>
  <si>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</si>
  <si>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</si>
  <si>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</si>
  <si>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</si>
  <si>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</si>
  <si>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</si>
  <si>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</si>
  <si>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</si>
  <si>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</si>
  <si>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</si>
  <si>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</si>
  <si>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</si>
  <si>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</si>
  <si>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</si>
  <si>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</si>
  <si>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</si>
  <si>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</si>
  <si>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</si>
  <si>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</si>
  <si>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</si>
  <si>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</si>
  <si>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</si>
  <si>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</si>
  <si>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</si>
  <si>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</si>
  <si>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</si>
  <si>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</si>
  <si>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</si>
  <si>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</si>
  <si>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</si>
  <si>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</si>
  <si>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</si>
  <si>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</si>
  <si>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</si>
  <si>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</si>
  <si>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</si>
  <si>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</si>
  <si>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</si>
  <si>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</si>
  <si>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</si>
  <si>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</si>
  <si>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</si>
  <si>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</si>
  <si>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</si>
  <si>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</si>
  <si>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</si>
  <si>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</si>
  <si>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</si>
  <si>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</si>
  <si>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</si>
  <si>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</si>
  <si>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</si>
  <si>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</si>
  <si>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</si>
  <si>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</si>
  <si>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</si>
  <si>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</si>
  <si>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</si>
  <si>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</si>
  <si>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</si>
  <si>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</si>
  <si>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</si>
  <si>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</si>
  <si>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</si>
  <si>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</si>
  <si>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</si>
  <si>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</si>
  <si>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</si>
  <si>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</si>
  <si>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</si>
  <si>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</si>
  <si>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</si>
  <si>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</si>
  <si>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</si>
  <si>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</si>
  <si>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</si>
  <si>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</si>
  <si>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</si>
  <si>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</si>
  <si>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</si>
  <si>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</si>
  <si>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</si>
  <si>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</si>
  <si>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</si>
  <si>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</si>
  <si>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</si>
  <si>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</si>
  <si>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</si>
  <si>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</si>
  <si>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</si>
  <si>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</si>
  <si>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</si>
  <si>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</si>
  <si>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</si>
  <si>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</si>
  <si>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</si>
  <si>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</si>
  <si>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</si>
  <si>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</si>
  <si>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</si>
  <si>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</si>
  <si>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</si>
  <si>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</si>
  <si>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</si>
  <si>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</si>
  <si>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</si>
  <si>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</si>
  <si>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</si>
  <si>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</si>
  <si>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</si>
  <si>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</si>
  <si>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</si>
  <si>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</si>
  <si>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</si>
  <si>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</si>
  <si>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</si>
  <si>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</si>
  <si>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</si>
  <si>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</si>
  <si>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</si>
  <si>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</si>
  <si>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</si>
  <si>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</si>
  <si>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</si>
  <si>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</si>
  <si>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</si>
  <si>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</si>
  <si>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</si>
  <si>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</si>
  <si>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</si>
  <si>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</si>
  <si>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</si>
  <si>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</si>
  <si>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</si>
  <si>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</si>
  <si>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</si>
  <si>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</si>
  <si>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</si>
  <si>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</si>
  <si>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</si>
  <si>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</si>
  <si>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</si>
  <si>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</si>
  <si>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</si>
  <si>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</si>
  <si>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</si>
  <si>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</si>
  <si>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</si>
  <si>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</si>
  <si>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</si>
  <si>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</si>
  <si>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</si>
  <si>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</si>
  <si>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</si>
  <si>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</si>
  <si>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</si>
  <si>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</si>
  <si>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</si>
  <si>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</si>
  <si>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</si>
  <si>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</si>
  <si>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</si>
  <si>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</si>
  <si>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</si>
  <si>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</si>
  <si>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</si>
  <si>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</si>
  <si>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</si>
  <si>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</si>
  <si>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</si>
  <si>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</si>
  <si>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</si>
  <si>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</si>
  <si>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</si>
  <si>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</si>
  <si>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</si>
  <si>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</si>
  <si>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</si>
  <si>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</si>
  <si>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</si>
  <si>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</si>
  <si>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</si>
  <si>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</si>
  <si>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</si>
  <si>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</si>
  <si>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</si>
  <si>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</si>
  <si>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</si>
  <si>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</si>
  <si>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</si>
  <si>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</si>
  <si>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</si>
  <si>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</si>
  <si>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</si>
  <si>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</si>
  <si>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</si>
  <si>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</si>
  <si>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</si>
  <si>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</si>
  <si>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</si>
  <si>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</si>
  <si>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</si>
  <si>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</si>
  <si>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</si>
  <si>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</si>
  <si>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</si>
  <si>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</si>
  <si>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</si>
  <si>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</si>
  <si>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</si>
  <si>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</si>
  <si>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</si>
  <si>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</si>
  <si>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</si>
  <si>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</si>
  <si>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</si>
  <si>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</si>
  <si>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</si>
  <si>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</si>
  <si>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</si>
  <si>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</si>
  <si>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</si>
  <si>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</si>
  <si>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</si>
  <si>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</si>
  <si>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</si>
  <si>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</si>
  <si>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</si>
  <si>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</si>
  <si>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</si>
  <si>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</si>
  <si>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</si>
  <si>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</si>
  <si>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</si>
  <si>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</si>
  <si>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</si>
  <si>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</si>
  <si>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</si>
  <si>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</si>
  <si>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</si>
  <si>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</si>
  <si>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</si>
  <si>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</si>
  <si>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</si>
  <si>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</si>
  <si>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</si>
  <si>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</si>
  <si>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</si>
  <si>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</si>
  <si>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</si>
  <si>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</si>
  <si>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</si>
  <si>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</si>
  <si>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</si>
  <si>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</si>
  <si>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</si>
  <si>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</si>
  <si>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</si>
  <si>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</si>
  <si>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</si>
  <si>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</si>
  <si>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</si>
  <si>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</si>
  <si>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</si>
  <si>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</si>
  <si>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</si>
  <si>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</si>
  <si>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</si>
  <si>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</si>
  <si>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</si>
  <si>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</si>
  <si>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</si>
  <si>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</si>
  <si>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</si>
  <si>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</si>
  <si>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</si>
  <si>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</si>
  <si>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</si>
  <si>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</si>
  <si>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</si>
  <si>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</si>
  <si>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</si>
  <si>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</si>
  <si>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</si>
  <si>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</si>
  <si>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</si>
  <si>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</si>
  <si>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</si>
  <si>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</si>
  <si>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</si>
  <si>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</si>
  <si>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</si>
  <si>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</si>
  <si>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</si>
  <si>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</si>
  <si>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</si>
  <si>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</si>
  <si>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</si>
  <si>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</si>
  <si>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</si>
  <si>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</si>
  <si>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</si>
  <si>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</si>
  <si>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</si>
  <si>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</si>
  <si>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</si>
  <si>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</si>
  <si>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</si>
  <si>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</si>
  <si>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</si>
  <si>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</si>
  <si>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</si>
  <si>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</si>
  <si>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</si>
  <si>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</si>
  <si>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</si>
  <si>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</si>
  <si>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</si>
  <si>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</si>
  <si>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</si>
  <si>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</si>
  <si>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</si>
  <si>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</si>
  <si>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</si>
  <si>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</si>
  <si>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</si>
  <si>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</si>
  <si>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</si>
  <si>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</si>
  <si>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</si>
  <si>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</si>
  <si>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</si>
  <si>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</si>
  <si>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</si>
  <si>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</si>
  <si>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</si>
  <si>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</si>
  <si>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</si>
  <si>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</si>
  <si>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</si>
  <si>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</si>
  <si>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</si>
  <si>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</si>
  <si>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</si>
  <si>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</si>
  <si>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</si>
  <si>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</si>
  <si>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</si>
  <si>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</si>
  <si>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</si>
  <si>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</si>
  <si>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</si>
  <si>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</si>
  <si>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</si>
  <si>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</si>
  <si>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</si>
  <si>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</si>
  <si>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</si>
  <si>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</si>
  <si>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</si>
  <si>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</si>
  <si>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</si>
  <si>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</si>
  <si>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</si>
  <si>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</si>
  <si>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</si>
  <si>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</si>
  <si>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</si>
  <si>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</si>
  <si>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</si>
  <si>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</si>
  <si>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</si>
  <si>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</si>
  <si>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</si>
  <si>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</si>
  <si>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</si>
  <si>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</si>
  <si>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</si>
  <si>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</si>
  <si>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</si>
  <si>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</si>
  <si>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</si>
  <si>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</si>
  <si>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</si>
  <si>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</si>
  <si>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</si>
  <si>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</si>
  <si>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</si>
  <si>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</si>
  <si>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</si>
  <si>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</si>
  <si>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</si>
  <si>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</si>
  <si>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</si>
  <si>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</si>
  <si>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</si>
  <si>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</si>
  <si>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</si>
  <si>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</si>
  <si>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</si>
  <si>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</si>
  <si>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</si>
  <si>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</si>
  <si>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</si>
  <si>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</si>
  <si>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</si>
  <si>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</si>
  <si>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</si>
  <si>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</si>
  <si>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</si>
  <si>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</si>
  <si>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</si>
  <si>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</si>
  <si>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</si>
  <si>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</si>
  <si>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</si>
  <si>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</si>
  <si>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</si>
  <si>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</si>
  <si>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</si>
  <si>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</si>
  <si>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</si>
  <si>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</si>
  <si>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</si>
  <si>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</si>
  <si>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</si>
  <si>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</si>
  <si>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</si>
  <si>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</si>
  <si>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</si>
  <si>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</si>
  <si>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</si>
  <si>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</si>
  <si>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</si>
  <si>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</si>
  <si>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</si>
  <si>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</si>
  <si>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</si>
  <si>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</si>
  <si>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</si>
  <si>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</si>
  <si>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</si>
  <si>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</si>
  <si>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</si>
  <si>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</si>
  <si>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</si>
  <si>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</si>
  <si>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</si>
  <si>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</si>
  <si>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</si>
  <si>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</si>
  <si>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</si>
  <si>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</si>
  <si>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</si>
  <si>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</si>
  <si>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</si>
  <si>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</si>
  <si>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</si>
  <si>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</si>
  <si>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</si>
  <si>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</si>
  <si>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</si>
  <si>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</si>
  <si>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</si>
  <si>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</si>
  <si>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</si>
  <si>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</si>
  <si>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</si>
  <si>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</si>
  <si>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</si>
  <si>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</si>
  <si>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</si>
  <si>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</si>
  <si>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</si>
  <si>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</si>
  <si>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</si>
  <si>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</si>
  <si>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</si>
  <si>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</si>
  <si>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</si>
  <si>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</si>
  <si>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</si>
  <si>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</si>
  <si>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</si>
  <si>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</si>
  <si>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</si>
  <si>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</si>
  <si>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</si>
  <si>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</si>
  <si>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</si>
  <si>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</si>
  <si>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</si>
  <si>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</si>
  <si>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</si>
  <si>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</si>
  <si>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</si>
  <si>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</si>
  <si>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</si>
  <si>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</si>
  <si>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</si>
  <si>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</si>
  <si>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</si>
  <si>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</si>
  <si>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</si>
  <si>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</si>
  <si>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</si>
  <si>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</si>
  <si>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</si>
  <si>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</si>
  <si>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</si>
  <si>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</si>
  <si>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</si>
  <si>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</si>
  <si>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</si>
  <si>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</si>
  <si>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</si>
  <si>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</si>
  <si>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</si>
  <si>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</si>
  <si>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</si>
  <si>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</si>
  <si>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</si>
  <si>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</si>
  <si>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</si>
  <si>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</si>
  <si>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</si>
  <si>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</si>
  <si>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</si>
  <si>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</si>
  <si>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</si>
  <si>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</si>
  <si>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</si>
  <si>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</si>
  <si>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</si>
  <si>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</si>
  <si>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</si>
  <si>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</si>
  <si>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</si>
  <si>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</si>
  <si>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</si>
  <si>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</si>
  <si>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</si>
  <si>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</si>
  <si>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</si>
  <si>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</si>
  <si>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</si>
  <si>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</si>
  <si>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</si>
  <si>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</si>
  <si>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</si>
  <si>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</si>
  <si>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</si>
  <si>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</si>
  <si>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</si>
  <si>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</si>
  <si>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</si>
  <si>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</si>
  <si>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</si>
  <si>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</si>
  <si>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</si>
  <si>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</si>
  <si>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</si>
  <si>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</si>
  <si>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</si>
  <si>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</si>
  <si>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</si>
  <si>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</si>
  <si>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</si>
  <si>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</si>
  <si>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</si>
  <si>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</si>
  <si>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</si>
  <si>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</si>
  <si>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</si>
  <si>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</si>
  <si>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</si>
  <si>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</si>
  <si>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</si>
  <si>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</si>
  <si>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</si>
  <si>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</si>
  <si>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</si>
  <si>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</si>
  <si>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</si>
  <si>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</si>
  <si>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</si>
  <si>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</si>
  <si>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</si>
  <si>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</si>
  <si>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</si>
  <si>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</si>
  <si>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</si>
  <si>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</si>
  <si>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</si>
  <si>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</si>
  <si>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</si>
  <si>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</si>
  <si>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</si>
  <si>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</si>
  <si>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</si>
  <si>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</si>
  <si>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</si>
  <si>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</si>
  <si>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</si>
  <si>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</si>
  <si>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</si>
  <si>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</si>
  <si>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</si>
  <si>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</si>
  <si>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</si>
  <si>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</si>
  <si>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</si>
  <si>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</si>
  <si>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</si>
  <si>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</si>
  <si>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</si>
  <si>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</si>
  <si>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</si>
  <si>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</si>
  <si>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</si>
  <si>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</si>
  <si>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</si>
  <si>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</si>
  <si>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</si>
  <si>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</si>
  <si>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</si>
  <si>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</si>
  <si>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</si>
  <si>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</si>
  <si>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</si>
  <si>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</si>
  <si>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</si>
  <si>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</si>
  <si>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</si>
  <si>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</si>
  <si>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</si>
  <si>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</si>
  <si>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</si>
  <si>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</si>
  <si>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</si>
  <si>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</si>
  <si>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</si>
  <si>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</si>
  <si>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</si>
  <si>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</si>
  <si>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</si>
  <si>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</si>
  <si>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</si>
  <si>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</si>
  <si>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</si>
  <si>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</si>
  <si>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</si>
  <si>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</si>
  <si>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</si>
  <si>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</si>
  <si>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</si>
  <si>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</si>
  <si>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</si>
  <si>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</si>
  <si>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</si>
  <si>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</si>
  <si>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</si>
  <si>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</si>
  <si>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</si>
  <si>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</si>
  <si>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</si>
  <si>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</si>
  <si>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</si>
  <si>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</si>
  <si>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</si>
  <si>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</si>
  <si>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</si>
  <si>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</si>
  <si>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</si>
  <si>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</si>
  <si>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</si>
  <si>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</si>
  <si>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</si>
  <si>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</si>
  <si>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</si>
  <si>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</si>
  <si>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</si>
  <si>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</si>
  <si>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</si>
  <si>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</si>
  <si>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</si>
  <si>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</si>
  <si>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</si>
  <si>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</si>
  <si>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</si>
  <si>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</si>
  <si>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</si>
  <si>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</si>
  <si>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</si>
  <si>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</si>
  <si>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</si>
  <si>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</si>
  <si>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</si>
  <si>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</si>
  <si>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</si>
  <si>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</si>
  <si>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</si>
  <si>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</si>
  <si>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</si>
  <si>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</si>
  <si>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</si>
  <si>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</si>
  <si>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</si>
  <si>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</si>
  <si>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</si>
  <si>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</si>
  <si>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</si>
  <si>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</si>
  <si>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</si>
  <si>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</si>
  <si>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</si>
  <si>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</si>
  <si>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</si>
  <si>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</si>
  <si>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</si>
  <si>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</si>
  <si>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</si>
  <si>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</si>
  <si>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</si>
  <si>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</si>
  <si>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</si>
  <si>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</si>
  <si>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</si>
  <si>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</si>
  <si>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</si>
  <si>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</si>
  <si>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</si>
  <si>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</si>
  <si>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</si>
  <si>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</si>
  <si>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</si>
  <si>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</si>
  <si>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</si>
  <si>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</si>
  <si>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</si>
  <si>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</si>
  <si>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</si>
  <si>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</si>
  <si>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</si>
  <si>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</si>
  <si>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</si>
  <si>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</si>
  <si>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</si>
  <si>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</si>
  <si>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</si>
  <si>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</si>
  <si>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</si>
  <si>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</si>
  <si>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</si>
  <si>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</si>
  <si>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</si>
  <si>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</si>
  <si>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</si>
  <si>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</si>
  <si>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</si>
  <si>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</si>
  <si>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</si>
  <si>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</si>
  <si>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</si>
  <si>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</si>
  <si>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</si>
  <si>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</si>
  <si>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</si>
  <si>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</si>
  <si>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</si>
  <si>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</si>
  <si>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</si>
  <si>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</si>
  <si>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</si>
  <si>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</si>
  <si>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</si>
  <si>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</si>
  <si>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</si>
  <si>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</si>
  <si>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</si>
  <si>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</si>
  <si>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</si>
  <si>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</si>
  <si>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</si>
  <si>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</si>
  <si>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</si>
  <si>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</si>
  <si>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</si>
  <si>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</si>
  <si>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</si>
  <si>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</si>
  <si>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</si>
  <si>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</si>
  <si>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</si>
  <si>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</si>
  <si>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</si>
  <si>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</si>
  <si>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</si>
  <si>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</si>
  <si>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</si>
  <si>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</si>
  <si>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</si>
  <si>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</si>
  <si>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</si>
  <si>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</si>
  <si>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</si>
  <si>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</si>
  <si>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</si>
  <si>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</si>
  <si>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</si>
  <si>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</si>
  <si>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</si>
  <si>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</si>
  <si>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</si>
  <si>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</si>
  <si>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</si>
  <si>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</si>
  <si>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</si>
  <si>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</si>
  <si>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</si>
  <si>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</si>
  <si>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</si>
  <si>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</si>
  <si>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</si>
  <si>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</si>
  <si>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</si>
  <si>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</si>
  <si>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</si>
  <si>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</si>
  <si>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</si>
  <si>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</si>
  <si>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</si>
  <si>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</si>
  <si>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</si>
  <si>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</si>
  <si>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</si>
  <si>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</si>
  <si>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</si>
  <si>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</si>
  <si>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</si>
  <si>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</si>
  <si>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</si>
  <si>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</si>
  <si>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</si>
  <si>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</si>
  <si>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</si>
  <si>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</si>
  <si>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</si>
  <si>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</si>
  <si>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</si>
  <si>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</si>
  <si>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</si>
  <si>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</si>
  <si>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</si>
  <si>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</si>
  <si>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</si>
  <si>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</si>
  <si>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</si>
  <si>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</si>
  <si>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</si>
  <si>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</si>
  <si>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</si>
  <si>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</si>
  <si>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</si>
  <si>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</si>
  <si>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</si>
  <si>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</si>
  <si>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</si>
  <si>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</si>
  <si>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</si>
  <si>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</si>
  <si>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</si>
  <si>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</si>
  <si>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</si>
  <si>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</si>
  <si>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</si>
  <si>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</si>
  <si>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</si>
  <si>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</si>
  <si>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</si>
  <si>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</si>
  <si>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</si>
  <si>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</si>
  <si>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</si>
  <si>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</si>
  <si>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</si>
  <si>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</si>
  <si>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</si>
  <si>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</si>
  <si>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</si>
  <si>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</si>
  <si>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</si>
  <si>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</si>
  <si>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</si>
  <si>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</si>
  <si>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</si>
  <si>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</si>
  <si>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</si>
  <si>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</si>
  <si>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</si>
  <si>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</si>
  <si>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</si>
  <si>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</si>
  <si>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</si>
  <si>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</si>
  <si>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</si>
  <si>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</si>
  <si>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</si>
  <si>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</si>
  <si>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</si>
  <si>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</si>
  <si>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</si>
  <si>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</si>
  <si>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</si>
  <si>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</si>
  <si>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</si>
  <si>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</si>
  <si>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</si>
  <si>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</si>
  <si>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</si>
  <si>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</si>
  <si>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</si>
  <si>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</si>
  <si>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</si>
  <si>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</si>
  <si>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</si>
  <si>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</si>
  <si>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</si>
  <si>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</si>
  <si>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</si>
  <si>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</si>
  <si>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</si>
  <si>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</si>
  <si>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</si>
  <si>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</si>
  <si>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</si>
  <si>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</si>
  <si>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</si>
  <si>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</si>
  <si>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</si>
  <si>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</si>
  <si>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</si>
  <si>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</si>
  <si>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</si>
  <si>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</si>
  <si>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</si>
  <si>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</si>
  <si>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</si>
  <si>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</si>
  <si>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</si>
  <si>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</si>
  <si>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</si>
  <si>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</si>
  <si>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</si>
  <si>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</si>
  <si>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</si>
  <si>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</si>
  <si>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</si>
  <si>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</si>
  <si>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</si>
  <si>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</si>
  <si>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</si>
  <si>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</si>
  <si>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</si>
  <si>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</si>
  <si>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</si>
  <si>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</si>
  <si>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</si>
  <si>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</si>
  <si>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</si>
  <si>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</si>
  <si>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</si>
  <si>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</si>
  <si>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</si>
  <si>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</si>
  <si>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</si>
  <si>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</si>
  <si>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</si>
  <si>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</si>
  <si>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</si>
  <si>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</si>
  <si>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</si>
  <si>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</si>
  <si>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</si>
  <si>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</si>
  <si>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</si>
  <si>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</si>
  <si>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</si>
  <si>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</si>
  <si>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</si>
  <si>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</si>
  <si>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</si>
  <si>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</si>
  <si>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</si>
  <si>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</si>
  <si>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</si>
  <si>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</si>
  <si>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</si>
  <si>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</si>
  <si>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</si>
  <si>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</si>
  <si>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</si>
  <si>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</si>
  <si>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</si>
  <si>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</si>
  <si>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</si>
  <si>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</si>
  <si>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</si>
  <si>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</si>
  <si>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</si>
  <si>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</si>
  <si>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</si>
  <si>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</si>
  <si>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</si>
  <si>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</si>
  <si>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</si>
  <si>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</si>
  <si>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</si>
  <si>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</si>
  <si>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</si>
  <si>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</si>
  <si>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</si>
  <si>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</si>
  <si>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</si>
  <si>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</si>
  <si>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</si>
  <si>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</si>
  <si>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</si>
  <si>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</si>
  <si>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</si>
  <si>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</si>
  <si>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</si>
  <si>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</si>
  <si>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</si>
  <si>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</si>
  <si>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</si>
  <si>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</si>
  <si>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</si>
  <si>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</si>
  <si>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</si>
  <si>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</si>
  <si>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</si>
  <si>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</si>
  <si>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</si>
  <si>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</si>
  <si>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</si>
  <si>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</si>
  <si>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</si>
  <si>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</si>
  <si>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</si>
  <si>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</si>
  <si>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</si>
  <si>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</si>
  <si>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</si>
  <si>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</si>
  <si>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</si>
  <si>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</si>
  <si>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</si>
  <si>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</si>
  <si>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</si>
  <si>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</si>
  <si>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</si>
  <si>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</si>
  <si>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</si>
  <si>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</si>
  <si>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</si>
  <si>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</si>
  <si>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</si>
  <si>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</si>
  <si>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</si>
  <si>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</si>
  <si>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</si>
  <si>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</si>
  <si>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</si>
  <si>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</si>
  <si>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</si>
  <si>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</si>
  <si>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</si>
  <si>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</si>
  <si>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</si>
  <si>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</si>
  <si>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</si>
  <si>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</si>
  <si>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</si>
  <si>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</si>
  <si>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</si>
  <si>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</si>
  <si>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</si>
  <si>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</si>
  <si>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</si>
  <si>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</si>
  <si>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</si>
  <si>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</si>
  <si>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</si>
  <si>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</si>
  <si>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</si>
  <si>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</si>
  <si>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</si>
  <si>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</si>
  <si>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</si>
  <si>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</si>
  <si>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</si>
  <si>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</si>
  <si>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</si>
  <si>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</si>
  <si>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</si>
  <si>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</si>
  <si>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</si>
  <si>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</si>
  <si>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</si>
  <si>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</si>
  <si>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</si>
  <si>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</si>
  <si>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</si>
  <si>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</si>
  <si>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</si>
  <si>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</si>
  <si>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</si>
  <si>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</si>
  <si>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</si>
  <si>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</si>
  <si>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</si>
  <si>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</si>
  <si>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</si>
  <si>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</si>
  <si>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</si>
  <si>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</si>
  <si>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</si>
  <si>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</si>
  <si>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</si>
  <si>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</si>
  <si>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</si>
  <si>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</si>
  <si>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</si>
  <si>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</si>
  <si>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</si>
  <si>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</si>
  <si>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</si>
  <si>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</si>
  <si>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</si>
  <si>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</si>
  <si>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</si>
  <si>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</si>
  <si>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</si>
  <si>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</si>
  <si>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</si>
  <si>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</si>
  <si>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</si>
  <si>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</si>
  <si>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</si>
  <si>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</si>
  <si>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</si>
  <si>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</si>
  <si>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</si>
  <si>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</si>
  <si>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</si>
  <si>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</si>
  <si>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</si>
  <si>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</si>
  <si>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</si>
  <si>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</si>
  <si>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</si>
  <si>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</si>
  <si>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</si>
  <si>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</si>
  <si>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</si>
  <si>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</si>
  <si>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</si>
  <si>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</si>
  <si>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</si>
  <si>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</si>
  <si>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</si>
  <si>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</si>
  <si>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</si>
  <si>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</si>
  <si>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</si>
  <si>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</si>
  <si>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</si>
  <si>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</si>
  <si>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</si>
  <si>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</si>
  <si>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</si>
  <si>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</si>
  <si>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</si>
  <si>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</si>
  <si>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</si>
  <si>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</si>
  <si>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</si>
  <si>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</si>
  <si>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</si>
  <si>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</si>
  <si>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</si>
  <si>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</si>
  <si>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</si>
  <si>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</si>
  <si>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</si>
  <si>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</si>
  <si>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</si>
  <si>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</si>
  <si>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</si>
  <si>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</si>
  <si>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</si>
  <si>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</si>
  <si>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</si>
  <si>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</si>
  <si>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</si>
  <si>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</si>
  <si>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</si>
  <si>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</si>
  <si>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</si>
  <si>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</si>
  <si>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</si>
  <si>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</si>
  <si>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</si>
  <si>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</si>
  <si>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</si>
  <si>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</si>
  <si>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</si>
  <si>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</si>
  <si>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</si>
  <si>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</si>
  <si>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</si>
  <si>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</si>
  <si>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</si>
  <si>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</si>
  <si>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</si>
  <si>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</si>
  <si>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</si>
  <si>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</si>
  <si>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</si>
  <si>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</si>
  <si>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</si>
  <si>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</si>
  <si>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</si>
  <si>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</si>
  <si>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</si>
  <si>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</si>
  <si>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</si>
  <si>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</si>
  <si>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</si>
  <si>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</si>
  <si>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</si>
  <si>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</si>
  <si>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</si>
  <si>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</si>
  <si>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</si>
  <si>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</si>
  <si>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</si>
  <si>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</si>
  <si>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</si>
  <si>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</si>
  <si>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</si>
  <si>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</si>
  <si>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</si>
  <si>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</si>
  <si>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</si>
  <si>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</si>
  <si>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</si>
  <si>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</si>
  <si>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</si>
  <si>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</si>
  <si>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</si>
  <si>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</si>
  <si>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</si>
  <si>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</si>
  <si>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</si>
  <si>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</si>
  <si>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</si>
  <si>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</si>
  <si>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</si>
  <si>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</si>
  <si>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</si>
  <si>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</si>
  <si>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</si>
  <si>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</si>
  <si>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</si>
  <si>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</si>
  <si>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</si>
  <si>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</si>
  <si>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</si>
  <si>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</si>
  <si>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</si>
  <si>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</si>
  <si>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</si>
  <si>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</si>
  <si>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</si>
  <si>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</si>
  <si>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</si>
  <si>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</si>
  <si>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</si>
  <si>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</si>
  <si>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</si>
  <si>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</si>
  <si>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</si>
  <si>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</si>
  <si>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</si>
  <si>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</si>
  <si>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</si>
  <si>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</si>
  <si>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</si>
  <si>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</si>
  <si>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</si>
  <si>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</si>
  <si>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</si>
  <si>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</si>
  <si>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</si>
  <si>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</si>
  <si>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</si>
  <si>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</si>
  <si>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</si>
  <si>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</si>
  <si>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</si>
  <si>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</si>
  <si>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</si>
  <si>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</si>
  <si>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</si>
  <si>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</si>
  <si>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</si>
  <si>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</si>
  <si>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</si>
  <si>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</si>
  <si>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</si>
  <si>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</si>
  <si>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</si>
  <si>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</si>
  <si>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</si>
  <si>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</si>
  <si>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</si>
  <si>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</si>
  <si>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</si>
  <si>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</si>
  <si>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</si>
  <si>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</si>
  <si>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</si>
  <si>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</si>
  <si>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</si>
  <si>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</si>
  <si>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</si>
  <si>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</si>
  <si>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</si>
  <si>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</si>
  <si>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</si>
  <si>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</si>
  <si>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</si>
  <si>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</si>
  <si>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</si>
  <si>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</si>
  <si>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</si>
  <si>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</si>
  <si>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</si>
  <si>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</si>
  <si>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</si>
  <si>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</si>
  <si>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</si>
  <si>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</si>
  <si>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</si>
  <si>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</si>
  <si>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</si>
  <si>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</si>
  <si>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</si>
  <si>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</si>
  <si>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</si>
  <si>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</si>
  <si>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</si>
  <si>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</si>
  <si>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</si>
  <si>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</si>
  <si>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</si>
  <si>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</si>
  <si>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</si>
  <si>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</si>
  <si>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</si>
  <si>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</si>
  <si>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</si>
  <si>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</si>
  <si>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</si>
  <si>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</si>
  <si>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</si>
  <si>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</si>
  <si>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</si>
  <si>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</si>
  <si>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</si>
  <si>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</si>
  <si>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</si>
  <si>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</si>
  <si>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</si>
  <si>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</si>
  <si>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</si>
  <si>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</si>
  <si>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</si>
  <si>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</si>
  <si>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</si>
  <si>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</si>
  <si>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</si>
  <si>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</si>
  <si>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</si>
  <si>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</si>
  <si>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</si>
  <si>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</si>
  <si>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</si>
  <si>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</si>
  <si>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</si>
  <si>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</si>
  <si>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</si>
  <si>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</si>
  <si>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</si>
  <si>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</si>
  <si>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</si>
  <si>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</si>
  <si>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</si>
  <si>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</si>
  <si>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</si>
  <si>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</si>
  <si>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</si>
  <si>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</si>
  <si>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</si>
  <si>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</si>
  <si>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</si>
  <si>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</si>
  <si>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</si>
  <si>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</si>
  <si>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</si>
  <si>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</si>
  <si>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</si>
  <si>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</si>
  <si>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</si>
  <si>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</si>
  <si>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</si>
  <si>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</si>
  <si>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</si>
  <si>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</si>
  <si>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</si>
  <si>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</si>
  <si>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</si>
  <si>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</si>
  <si>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</si>
  <si>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</si>
  <si>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</si>
  <si>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</si>
  <si>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</si>
  <si>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</si>
  <si>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</si>
  <si>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</si>
  <si>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</si>
  <si>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</si>
  <si>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</si>
  <si>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</si>
  <si>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</si>
  <si>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</si>
  <si>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</si>
  <si>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</si>
  <si>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</si>
  <si>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</si>
  <si>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</si>
  <si>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</si>
  <si>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</si>
  <si>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</si>
  <si>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</si>
  <si>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</si>
  <si>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</si>
  <si>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</si>
  <si>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</si>
  <si>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</si>
  <si>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</si>
  <si>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</si>
  <si>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</si>
  <si>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</si>
  <si>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</si>
  <si>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</si>
  <si>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</si>
  <si>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</si>
  <si>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</si>
  <si>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</si>
  <si>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</si>
  <si>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</si>
  <si>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</si>
  <si>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</si>
  <si>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</si>
  <si>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</si>
  <si>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</si>
  <si>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</si>
  <si>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</si>
  <si>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</si>
  <si>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</si>
  <si>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</si>
  <si>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</si>
  <si>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</si>
  <si>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</si>
  <si>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</si>
  <si>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</si>
  <si>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</si>
  <si>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</si>
  <si>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</si>
  <si>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</si>
  <si>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</si>
  <si>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</si>
  <si>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</si>
  <si>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</si>
  <si>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</si>
  <si>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</si>
  <si>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</si>
  <si>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</si>
  <si>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</si>
  <si>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</si>
  <si>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</si>
  <si>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</si>
  <si>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</si>
  <si>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</si>
  <si>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</si>
  <si>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</si>
  <si>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</si>
  <si>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</si>
  <si>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</si>
  <si>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</si>
  <si>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</si>
  <si>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</si>
  <si>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</si>
  <si>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</si>
  <si>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</si>
  <si>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</si>
  <si>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</si>
  <si>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</si>
  <si>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</si>
  <si>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</si>
  <si>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</si>
  <si>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</si>
  <si>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</si>
  <si>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</si>
  <si>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</si>
  <si>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</si>
  <si>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</si>
  <si>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</si>
  <si>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</si>
  <si>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</si>
  <si>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</si>
  <si>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</si>
  <si>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</si>
  <si>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</si>
  <si>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</si>
  <si>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</si>
  <si>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</si>
  <si>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</si>
  <si>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</si>
  <si>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</si>
  <si>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</si>
  <si>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</si>
  <si>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</si>
  <si>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</si>
  <si>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</si>
  <si>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</si>
  <si>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</si>
  <si>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</si>
  <si>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</si>
  <si>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</si>
  <si>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</si>
  <si>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</si>
  <si>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</si>
  <si>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</si>
  <si>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</si>
  <si>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</si>
  <si>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</si>
  <si>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</si>
  <si>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</si>
  <si>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</si>
  <si>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</si>
  <si>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</si>
  <si>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</si>
  <si>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</si>
  <si>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</si>
  <si>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</si>
  <si>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</si>
  <si>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</si>
  <si>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</si>
  <si>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</si>
  <si>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</si>
  <si>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</si>
  <si>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</si>
  <si>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</si>
  <si>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</si>
  <si>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</si>
  <si>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</si>
  <si>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</si>
  <si>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</si>
  <si>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</si>
  <si>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</si>
  <si>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</si>
  <si>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</si>
  <si>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</si>
  <si>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</si>
  <si>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</si>
  <si>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</si>
  <si>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</si>
  <si>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</si>
  <si>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</si>
  <si>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</si>
  <si>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</si>
  <si>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</si>
  <si>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</si>
  <si>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</si>
  <si>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</si>
  <si>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</si>
  <si>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</si>
  <si>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</si>
  <si>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</si>
  <si>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</si>
  <si>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</si>
  <si>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</si>
  <si>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</si>
  <si>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</si>
  <si>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</si>
  <si>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</si>
  <si>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</si>
  <si>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</si>
  <si>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</si>
  <si>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</si>
  <si>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</si>
  <si>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</si>
  <si>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</si>
  <si>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</si>
  <si>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</si>
  <si>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</si>
  <si>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</si>
  <si>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</si>
  <si>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</si>
  <si>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</si>
  <si>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</si>
  <si>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</si>
  <si>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</si>
  <si>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</si>
  <si>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</si>
  <si>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</si>
  <si>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</si>
  <si>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</si>
  <si>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</si>
  <si>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</si>
  <si>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</si>
  <si>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</si>
  <si>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</si>
  <si>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</si>
  <si>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</si>
  <si>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</si>
  <si>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</si>
  <si>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</si>
  <si>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</si>
  <si>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</si>
  <si>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</si>
  <si>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</si>
  <si>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</si>
  <si>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</si>
  <si>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</si>
  <si>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</si>
  <si>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</si>
  <si>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</si>
  <si>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</si>
  <si>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</si>
  <si>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</si>
  <si>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</si>
  <si>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</si>
  <si>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</si>
  <si>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</si>
  <si>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</si>
  <si>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</si>
  <si>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</si>
  <si>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</si>
  <si>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</si>
  <si>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</si>
  <si>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</si>
  <si>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</si>
  <si>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</si>
  <si>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</si>
  <si>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</si>
  <si>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</si>
  <si>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</si>
  <si>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</si>
  <si>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</si>
  <si>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</si>
  <si>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</si>
  <si>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</si>
  <si>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</si>
  <si>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</si>
  <si>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</si>
  <si>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</si>
  <si>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</si>
  <si>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</si>
  <si>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</si>
  <si>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</si>
  <si>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</si>
  <si>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</si>
  <si>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</si>
  <si>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</si>
  <si>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</si>
  <si>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</si>
  <si>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</si>
  <si>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</si>
  <si>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</si>
  <si>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</si>
  <si>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</si>
  <si>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</si>
  <si>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</si>
  <si>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</si>
  <si>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</si>
  <si>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</si>
  <si>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</si>
  <si>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</si>
  <si>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</si>
  <si>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</si>
  <si>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</si>
  <si>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</si>
  <si>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</si>
  <si>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</si>
  <si>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</si>
  <si>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</si>
  <si>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</si>
  <si>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</si>
  <si>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</si>
  <si>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</si>
  <si>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</si>
  <si>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</si>
  <si>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</si>
  <si>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</si>
  <si>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</si>
  <si>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</si>
  <si>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</si>
  <si>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</si>
  <si>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</si>
  <si>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</si>
  <si>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</si>
  <si>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</si>
  <si>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</si>
  <si>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</si>
  <si>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</si>
  <si>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</si>
  <si>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</si>
  <si>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</si>
  <si>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</si>
  <si>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</si>
  <si>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</si>
  <si>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</si>
  <si>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</si>
  <si>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</si>
  <si>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</si>
  <si>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</si>
  <si>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</si>
  <si>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</si>
  <si>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</si>
  <si>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</si>
  <si>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</si>
  <si>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</si>
  <si>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</si>
  <si>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</si>
  <si>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</si>
  <si>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</si>
  <si>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</si>
  <si>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</si>
  <si>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</si>
  <si>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</si>
  <si>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</si>
  <si>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</si>
  <si>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</si>
  <si>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</si>
  <si>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</si>
  <si>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</si>
  <si>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</si>
  <si>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</si>
  <si>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</si>
  <si>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</si>
  <si>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</si>
  <si>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</si>
  <si>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</si>
  <si>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</si>
  <si>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</si>
  <si>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</si>
  <si>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</si>
  <si>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</si>
  <si>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</si>
  <si>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</si>
  <si>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</si>
  <si>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</si>
  <si>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</si>
  <si>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</si>
  <si>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</si>
  <si>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</si>
  <si>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</si>
  <si>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</si>
  <si>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</si>
  <si>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</si>
  <si>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</si>
  <si>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</si>
  <si>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</si>
  <si>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</si>
  <si>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</si>
  <si>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</si>
  <si>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</si>
  <si>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</si>
  <si>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</si>
  <si>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</si>
  <si>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</si>
  <si>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</si>
  <si>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</si>
  <si>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</si>
  <si>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</si>
  <si>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</si>
  <si>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</si>
  <si>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</si>
  <si>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</si>
  <si>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</si>
  <si>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</si>
  <si>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</si>
  <si>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</si>
  <si>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</si>
  <si>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</si>
  <si>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</si>
  <si>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</si>
  <si>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</si>
  <si>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</si>
  <si>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</si>
  <si>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</si>
  <si>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</si>
  <si>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</si>
  <si>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</si>
  <si>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</si>
  <si>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</si>
  <si>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</si>
  <si>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</si>
  <si>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</si>
  <si>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</si>
  <si>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</si>
  <si>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</si>
  <si>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</si>
  <si>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</si>
  <si>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</si>
  <si>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</si>
  <si>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</si>
  <si>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</si>
  <si>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</si>
  <si>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</si>
  <si>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</si>
  <si>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</si>
  <si>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</si>
  <si>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</si>
  <si>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</si>
  <si>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</si>
  <si>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</si>
  <si>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</si>
  <si>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</si>
  <si>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</si>
  <si>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</si>
  <si>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</si>
  <si>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</si>
  <si>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</si>
  <si>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</si>
  <si>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</si>
  <si>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</si>
  <si>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</si>
  <si>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</si>
  <si>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</si>
  <si>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</si>
  <si>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</si>
  <si>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</si>
  <si>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</si>
  <si>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</si>
  <si>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</si>
  <si>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</si>
  <si>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</si>
  <si>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</si>
  <si>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</si>
  <si>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</si>
  <si>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</si>
  <si>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</si>
  <si>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</si>
  <si>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</si>
  <si>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</si>
  <si>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</si>
  <si>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</si>
  <si>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</si>
  <si>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</si>
  <si>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</si>
  <si>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</si>
  <si>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</si>
  <si>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</si>
  <si>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</si>
  <si>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</si>
  <si>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</si>
  <si>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</si>
  <si>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</si>
  <si>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</si>
  <si>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</si>
  <si>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</si>
  <si>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</si>
  <si>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</si>
  <si>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</si>
  <si>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</si>
  <si>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</si>
  <si>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</si>
  <si>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</si>
  <si>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</si>
  <si>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</si>
  <si>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</si>
  <si>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</si>
  <si>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</si>
  <si>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</si>
  <si>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</si>
  <si>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</si>
  <si>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</si>
  <si>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</si>
  <si>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</si>
  <si>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</si>
  <si>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</si>
  <si>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</si>
  <si>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</si>
  <si>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</si>
  <si>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</si>
  <si>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</si>
  <si>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</si>
  <si>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</si>
  <si>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</si>
  <si>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</si>
  <si>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</si>
  <si>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</si>
  <si>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</si>
  <si>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</si>
  <si>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</si>
  <si>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</si>
  <si>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</si>
  <si>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</si>
  <si>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</si>
  <si>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</si>
  <si>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</si>
  <si>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</si>
  <si>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</si>
  <si>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</si>
  <si>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</si>
  <si>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</si>
  <si>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</si>
  <si>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</si>
  <si>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</si>
  <si>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</si>
  <si>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</si>
  <si>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</si>
  <si>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</si>
  <si>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</si>
  <si>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</si>
  <si>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</si>
  <si>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</si>
  <si>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</si>
  <si>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</si>
  <si>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</si>
  <si>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</si>
  <si>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</si>
  <si>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</si>
  <si>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</si>
  <si>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</si>
  <si>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</si>
  <si>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</si>
  <si>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</si>
  <si>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</si>
  <si>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</si>
  <si>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</si>
  <si>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</si>
  <si>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</si>
  <si>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</si>
  <si>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</si>
  <si>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</si>
  <si>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</si>
  <si>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</si>
  <si>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</si>
  <si>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</si>
  <si>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</si>
  <si>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</si>
  <si>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</si>
  <si>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</si>
  <si>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</si>
  <si>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</si>
  <si>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</si>
  <si>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</si>
  <si>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</si>
  <si>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</si>
  <si>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</si>
  <si>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</si>
  <si>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</si>
  <si>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</si>
  <si>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</si>
  <si>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</si>
  <si>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</si>
  <si>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</si>
  <si>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</si>
  <si>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</si>
  <si>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</si>
  <si>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</si>
  <si>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</si>
  <si>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</si>
  <si>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</si>
  <si>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</si>
  <si>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</si>
  <si>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</si>
  <si>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</si>
  <si>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</si>
  <si>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</si>
  <si>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</si>
  <si>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</si>
  <si>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</si>
  <si>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</si>
  <si>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</si>
  <si>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</si>
  <si>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</si>
  <si>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</si>
  <si>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</si>
  <si>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</si>
  <si>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</si>
  <si>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</si>
  <si>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</si>
  <si>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</si>
  <si>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</si>
  <si>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</si>
  <si>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</si>
  <si>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</si>
  <si>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</si>
  <si>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</si>
  <si>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</si>
  <si>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</si>
  <si>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</si>
  <si>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</si>
  <si>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</si>
  <si>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</si>
  <si>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</si>
  <si>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</si>
  <si>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</si>
  <si>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</si>
  <si>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</si>
  <si>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</si>
  <si>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</si>
  <si>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</si>
  <si>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</si>
  <si>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</si>
  <si>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</si>
  <si>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</si>
  <si>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</si>
  <si>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</si>
  <si>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</si>
  <si>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</si>
  <si>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</si>
  <si>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</si>
  <si>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</si>
  <si>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</si>
  <si>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</si>
  <si>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</si>
  <si>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</si>
  <si>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</si>
  <si>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</si>
  <si>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</si>
  <si>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</si>
  <si>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</si>
  <si>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</si>
  <si>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</si>
  <si>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</si>
  <si>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</si>
  <si>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</si>
  <si>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</si>
  <si>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</si>
  <si>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</si>
  <si>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</si>
  <si>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</si>
  <si>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</si>
  <si>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</si>
  <si>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</si>
  <si>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</si>
  <si>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</si>
  <si>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</si>
  <si>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</si>
  <si>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</si>
  <si>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</si>
  <si>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</si>
  <si>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</si>
  <si>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</si>
  <si>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</si>
  <si>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</si>
  <si>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</si>
  <si>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</si>
  <si>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</si>
  <si>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</si>
  <si>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</si>
  <si>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</si>
  <si>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</si>
  <si>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</si>
  <si>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</si>
  <si>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</si>
  <si>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</si>
  <si>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</si>
  <si>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</si>
  <si>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</si>
  <si>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</si>
  <si>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</si>
  <si>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</si>
  <si>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</si>
  <si>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</si>
  <si>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</si>
  <si>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</si>
  <si>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</si>
  <si>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</si>
  <si>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</si>
  <si>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</si>
  <si>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</si>
  <si>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</si>
  <si>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</si>
  <si>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</si>
  <si>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</si>
  <si>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</si>
  <si>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</si>
  <si>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</si>
  <si>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</si>
  <si>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</si>
  <si>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</si>
  <si>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</si>
  <si>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</si>
  <si>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</si>
  <si>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</si>
  <si>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</si>
  <si>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</si>
  <si>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</si>
  <si>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</si>
  <si>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</si>
  <si>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</si>
  <si>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</si>
  <si>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</si>
  <si>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</si>
  <si>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</si>
  <si>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</si>
  <si>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</si>
  <si>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</si>
  <si>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</si>
  <si>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</si>
  <si>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</si>
  <si>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</si>
  <si>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</si>
  <si>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</si>
  <si>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</si>
  <si>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</si>
  <si>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</si>
  <si>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</si>
  <si>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</si>
  <si>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</si>
  <si>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</si>
  <si>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</si>
  <si>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</si>
  <si>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</si>
  <si>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</si>
  <si>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</si>
  <si>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</si>
  <si>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</si>
  <si>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</si>
  <si>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</si>
  <si>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</si>
  <si>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</si>
  <si>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</si>
  <si>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</si>
  <si>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</si>
  <si>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</si>
  <si>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</si>
  <si>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</si>
  <si>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</si>
  <si>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</si>
  <si>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</si>
  <si>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</si>
  <si>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</si>
  <si>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</si>
  <si>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</si>
  <si>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</si>
  <si>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</si>
  <si>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</si>
  <si>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</si>
  <si>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</si>
  <si>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</si>
  <si>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</si>
  <si>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</si>
  <si>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</si>
  <si>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</si>
  <si>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</si>
  <si>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</si>
  <si>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</si>
  <si>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</si>
  <si>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</si>
  <si>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</si>
  <si>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</si>
  <si>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</si>
  <si>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</si>
  <si>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</si>
  <si>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</si>
  <si>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</si>
  <si>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</si>
  <si>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</si>
  <si>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</si>
  <si>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</si>
  <si>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</si>
  <si>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</si>
  <si>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</si>
  <si>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</si>
  <si>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</si>
  <si>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</si>
  <si>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</si>
  <si>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</si>
  <si>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</si>
  <si>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</si>
  <si>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</si>
  <si>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</si>
  <si>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</si>
  <si>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</si>
  <si>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</si>
  <si>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</si>
  <si>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</si>
  <si>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</si>
  <si>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</si>
  <si>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</si>
  <si>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</si>
  <si>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</si>
  <si>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</si>
  <si>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</si>
  <si>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</si>
  <si>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</si>
  <si>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</si>
  <si>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</si>
  <si>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</si>
  <si>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</si>
  <si>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</si>
  <si>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</si>
  <si>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</si>
  <si>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</si>
  <si>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</si>
  <si>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</si>
  <si>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</si>
  <si>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</si>
  <si>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</si>
  <si>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</si>
  <si>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</si>
  <si>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</si>
  <si>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</si>
  <si>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</si>
  <si>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</si>
  <si>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</si>
  <si>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</si>
  <si>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</si>
  <si>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</si>
  <si>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</si>
  <si>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</si>
  <si>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</si>
  <si>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</si>
  <si>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</si>
  <si>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</si>
  <si>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</si>
  <si>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</si>
  <si>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</si>
  <si>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</si>
  <si>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</si>
  <si>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</si>
  <si>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</si>
  <si>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</si>
  <si>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</si>
  <si>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</si>
  <si>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</si>
  <si>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</si>
  <si>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</si>
  <si>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</si>
  <si>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</si>
  <si>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</si>
  <si>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</si>
  <si>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</si>
  <si>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</si>
  <si>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</si>
  <si>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</si>
  <si>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</si>
  <si>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</si>
  <si>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</si>
  <si>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</si>
  <si>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</si>
  <si>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</si>
  <si>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</si>
  <si>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</si>
  <si>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</si>
  <si>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</si>
  <si>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</si>
  <si>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</si>
  <si>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</si>
  <si>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</si>
  <si>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</si>
  <si>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</si>
  <si>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</si>
  <si>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</si>
  <si>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</si>
  <si>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</si>
  <si>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</si>
  <si>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</si>
  <si>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</si>
  <si>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</si>
  <si>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</si>
  <si>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</si>
  <si>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</si>
  <si>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</si>
  <si>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</si>
  <si>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</si>
  <si>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</si>
  <si>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</si>
  <si>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</si>
  <si>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</si>
  <si>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</si>
  <si>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</si>
  <si>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</si>
  <si>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</si>
  <si>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</si>
  <si>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</si>
  <si>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</si>
  <si>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</si>
  <si>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</si>
  <si>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</si>
  <si>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</si>
  <si>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</si>
  <si>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</si>
  <si>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</si>
  <si>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</si>
  <si>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</si>
  <si>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</si>
  <si>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</si>
  <si>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</si>
  <si>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</si>
  <si>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</si>
  <si>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</si>
  <si>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</si>
  <si>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</si>
  <si>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</si>
  <si>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</si>
  <si>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</si>
  <si>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</si>
  <si>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</si>
  <si>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</si>
  <si>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</si>
  <si>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</si>
  <si>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</si>
  <si>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</si>
  <si>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</si>
  <si>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</si>
  <si>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</si>
  <si>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</si>
  <si>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</si>
  <si>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</si>
  <si>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</si>
  <si>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</si>
  <si>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</si>
  <si>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</si>
  <si>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</si>
  <si>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</si>
  <si>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</si>
  <si>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</si>
  <si>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</si>
  <si>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</si>
  <si>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</si>
  <si>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</si>
  <si>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</si>
  <si>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</si>
  <si>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</si>
  <si>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</si>
  <si>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</si>
  <si>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</si>
  <si>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</si>
  <si>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</si>
  <si>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</si>
  <si>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</si>
  <si>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</si>
  <si>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</si>
  <si>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</si>
  <si>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</si>
  <si>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</si>
  <si>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</si>
  <si>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</si>
  <si>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</si>
  <si>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</si>
  <si>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</si>
  <si>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</si>
  <si>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</si>
  <si>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</si>
  <si>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</si>
  <si>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</si>
  <si>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</si>
  <si>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</si>
  <si>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</si>
  <si>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</si>
  <si>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</si>
  <si>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</si>
  <si>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</si>
  <si>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</si>
  <si>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</si>
  <si>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</si>
  <si>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</si>
  <si>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</si>
  <si>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</si>
  <si>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</si>
  <si>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</si>
  <si>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</si>
  <si>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</si>
  <si>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</si>
  <si>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</si>
  <si>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</si>
  <si>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</si>
  <si>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</si>
  <si>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</si>
  <si>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</si>
  <si>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</si>
  <si>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</si>
  <si>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</si>
  <si>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</si>
  <si>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</si>
  <si>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</si>
  <si>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</si>
  <si>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</si>
  <si>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</si>
  <si>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</si>
  <si>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</si>
  <si>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</si>
  <si>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</si>
  <si>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</si>
  <si>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</si>
  <si>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</si>
  <si>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</si>
  <si>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</si>
  <si>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</si>
  <si>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</si>
  <si>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</si>
  <si>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</si>
  <si>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</si>
  <si>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</si>
  <si>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</si>
  <si>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</si>
  <si>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</si>
  <si>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</si>
  <si>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</si>
  <si>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</si>
  <si>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</si>
  <si>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</si>
  <si>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</si>
  <si>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</si>
  <si>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</si>
  <si>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</si>
  <si>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</si>
  <si>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</si>
  <si>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</si>
  <si>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</si>
  <si>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</si>
  <si>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</si>
  <si>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</si>
  <si>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</si>
  <si>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</si>
  <si>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</si>
  <si>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</si>
  <si>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</si>
  <si>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</si>
  <si>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</si>
  <si>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</si>
  <si>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</si>
  <si>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</si>
  <si>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</si>
  <si>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</si>
  <si>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</si>
  <si>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</si>
  <si>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</si>
  <si>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</si>
  <si>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</si>
  <si>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</si>
  <si>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</si>
  <si>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</si>
  <si>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</si>
  <si>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</si>
  <si>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</si>
  <si>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</si>
  <si>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</si>
  <si>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</si>
  <si>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</si>
  <si>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</si>
  <si>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</si>
  <si>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</si>
  <si>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</si>
  <si>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</si>
  <si>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</si>
  <si>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</si>
  <si>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</si>
  <si>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</si>
  <si>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</si>
  <si>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</si>
  <si>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</si>
  <si>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</si>
  <si>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</si>
  <si>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</si>
  <si>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</si>
  <si>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</si>
  <si>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</si>
  <si>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</si>
  <si>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</si>
  <si>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</si>
  <si>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</si>
  <si>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</si>
  <si>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</si>
  <si>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</si>
  <si>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</si>
  <si>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</si>
  <si>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</si>
  <si>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</si>
  <si>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</si>
  <si>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</si>
  <si>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</si>
  <si>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</si>
  <si>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</si>
  <si>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</si>
  <si>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</si>
  <si>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</si>
  <si>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</si>
  <si>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</si>
  <si>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</si>
  <si>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</si>
  <si>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</si>
  <si>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</si>
  <si>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</si>
  <si>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</si>
  <si>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</si>
  <si>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</si>
  <si>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</si>
  <si>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</si>
  <si>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</si>
  <si>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</si>
  <si>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</si>
  <si>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</si>
  <si>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</si>
  <si>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</si>
  <si>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</si>
  <si>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</si>
  <si>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</si>
  <si>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</si>
  <si>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</si>
  <si>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</si>
  <si>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</si>
  <si>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</si>
  <si>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</si>
  <si>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</si>
  <si>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</si>
  <si>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</si>
  <si>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</si>
  <si>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</si>
  <si>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</si>
  <si>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</si>
  <si>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</si>
  <si>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</si>
  <si>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</si>
  <si>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</si>
  <si>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</si>
  <si>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</si>
  <si>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</si>
  <si>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</si>
  <si>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</si>
  <si>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</si>
  <si>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</si>
  <si>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</si>
  <si>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</si>
  <si>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</si>
  <si>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</si>
  <si>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</si>
  <si>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</si>
  <si>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</si>
  <si>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</si>
  <si>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</si>
  <si>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</si>
  <si>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</si>
  <si>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</si>
  <si>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</si>
  <si>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</si>
  <si>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</si>
  <si>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</si>
  <si>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</si>
  <si>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</si>
  <si>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</si>
  <si>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</si>
  <si>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</si>
  <si>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</si>
  <si>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</si>
  <si>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</si>
  <si>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</si>
  <si>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</si>
  <si>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</si>
  <si>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</si>
  <si>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</si>
  <si>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</si>
  <si>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</si>
  <si>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</si>
  <si>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</si>
  <si>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</si>
  <si>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</si>
  <si>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</si>
  <si>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</si>
  <si>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</si>
  <si>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</si>
  <si>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</si>
  <si>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</si>
  <si>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</si>
  <si>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</si>
  <si>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</si>
  <si>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</si>
  <si>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</si>
  <si>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</si>
  <si>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</si>
  <si>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</si>
  <si>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</si>
  <si>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</si>
  <si>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</si>
  <si>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</si>
  <si>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</si>
  <si>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</si>
  <si>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</si>
  <si>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</si>
  <si>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</si>
  <si>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</si>
  <si>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</si>
  <si>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</si>
  <si>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</si>
  <si>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</si>
  <si>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</si>
  <si>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</si>
  <si>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</si>
  <si>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</si>
  <si>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</si>
  <si>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</si>
  <si>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</si>
  <si>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</si>
  <si>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</si>
  <si>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</si>
  <si>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</si>
  <si>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</si>
  <si>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</si>
  <si>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</si>
  <si>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</si>
  <si>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</si>
  <si>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</si>
  <si>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</si>
  <si>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</si>
  <si>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</si>
  <si>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</si>
  <si>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</si>
  <si>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</si>
  <si>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</si>
  <si>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</si>
  <si>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</si>
  <si>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</si>
  <si>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</si>
  <si>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</si>
  <si>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</si>
  <si>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</si>
  <si>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</si>
  <si>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</si>
  <si>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</si>
  <si>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</si>
  <si>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</si>
  <si>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</si>
  <si>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</si>
  <si>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</si>
  <si>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</si>
  <si>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</si>
  <si>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</si>
  <si>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</si>
  <si>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</si>
  <si>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</si>
  <si>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</si>
  <si>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</si>
  <si>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</si>
  <si>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</si>
  <si>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</si>
  <si>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</si>
  <si>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</si>
  <si>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</si>
  <si>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</si>
  <si>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</si>
  <si>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</si>
  <si>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</si>
  <si>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</si>
  <si>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</si>
  <si>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</si>
  <si>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</si>
  <si>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</si>
  <si>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</si>
  <si>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</si>
  <si>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</si>
  <si>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</si>
  <si>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</si>
  <si>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</si>
  <si>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</si>
  <si>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</si>
  <si>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</si>
  <si>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</si>
  <si>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</si>
  <si>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</si>
  <si>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</si>
  <si>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</si>
  <si>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</si>
  <si>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</si>
  <si>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</si>
  <si>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</si>
  <si>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</si>
  <si>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</si>
  <si>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</si>
  <si>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</si>
  <si>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</si>
  <si>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</si>
  <si>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</si>
  <si>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</si>
  <si>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</si>
  <si>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</si>
  <si>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</si>
  <si>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</si>
  <si>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</si>
  <si>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</si>
  <si>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</si>
  <si>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</si>
  <si>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</si>
  <si>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</si>
  <si>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</si>
  <si>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</si>
  <si>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</si>
  <si>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</si>
  <si>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</si>
  <si>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</si>
  <si>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</si>
  <si>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</si>
  <si>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</si>
  <si>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</si>
  <si>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</si>
  <si>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</si>
  <si>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</si>
  <si>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</si>
  <si>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</si>
  <si>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</si>
  <si>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</si>
  <si>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</si>
  <si>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</si>
  <si>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</si>
  <si>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</si>
  <si>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</si>
  <si>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</si>
  <si>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</si>
  <si>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</si>
  <si>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</si>
  <si>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</si>
  <si>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</si>
  <si>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</si>
  <si>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</si>
  <si>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</si>
  <si>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</si>
  <si>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</si>
  <si>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</si>
  <si>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</si>
  <si>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</si>
  <si>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</si>
  <si>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</si>
  <si>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</si>
  <si>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</si>
  <si>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</si>
  <si>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</si>
  <si>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</si>
  <si>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</si>
  <si>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</si>
  <si>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</si>
  <si>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</si>
  <si>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</si>
  <si>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</si>
  <si>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</si>
  <si>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</si>
  <si>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</si>
  <si>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</si>
  <si>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</si>
  <si>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</si>
  <si>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</si>
  <si>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</si>
  <si>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</si>
  <si>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</si>
  <si>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</si>
  <si>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</si>
  <si>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</si>
  <si>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</si>
  <si>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</si>
  <si>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</si>
  <si>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</si>
  <si>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</si>
  <si>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</si>
  <si>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</si>
  <si>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</si>
  <si>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</si>
  <si>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</si>
  <si>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</si>
  <si>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</si>
  <si>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</si>
  <si>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</si>
  <si>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</si>
  <si>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</si>
  <si>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</si>
  <si>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</si>
  <si>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</si>
  <si>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</si>
  <si>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</si>
  <si>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</si>
  <si>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</si>
  <si>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</si>
  <si>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</si>
  <si>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</si>
  <si>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</si>
  <si>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</si>
  <si>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</si>
  <si>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</si>
  <si>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</si>
  <si>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</si>
  <si>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</si>
  <si>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</si>
  <si>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</si>
  <si>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</si>
  <si>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</si>
  <si>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</si>
  <si>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</si>
  <si>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</si>
  <si>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</si>
  <si>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</si>
  <si>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</si>
  <si>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</si>
  <si>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</si>
  <si>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</si>
  <si>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</si>
  <si>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</si>
  <si>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</si>
  <si>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</si>
  <si>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</si>
  <si>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</si>
  <si>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</si>
  <si>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</si>
  <si>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</si>
  <si>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</si>
  <si>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</si>
  <si>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</si>
  <si>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</si>
  <si>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</si>
  <si>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</si>
  <si>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</si>
  <si>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</si>
  <si>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</si>
  <si>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</si>
  <si>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</si>
  <si>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</si>
  <si>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</si>
  <si>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</si>
  <si>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</si>
  <si>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</si>
  <si>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</si>
  <si>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</si>
  <si>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</si>
  <si>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</si>
  <si>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</si>
  <si>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</si>
  <si>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</si>
  <si>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</si>
  <si>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</si>
  <si>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</si>
  <si>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</si>
  <si>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</si>
  <si>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</si>
  <si>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</si>
  <si>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</si>
  <si>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</si>
  <si>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</si>
  <si>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</si>
  <si>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</si>
  <si>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</si>
  <si>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</si>
  <si>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</si>
  <si>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</si>
  <si>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</si>
  <si>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</si>
  <si>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</si>
  <si>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</si>
  <si>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</si>
  <si>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</si>
  <si>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</si>
  <si>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</si>
  <si>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</si>
  <si>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</si>
  <si>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</si>
  <si>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</si>
  <si>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</si>
  <si>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</si>
  <si>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</si>
  <si>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</si>
  <si>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</si>
  <si>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</si>
  <si>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</si>
  <si>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</si>
  <si>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</si>
  <si>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</si>
  <si>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</si>
  <si>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</si>
  <si>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</si>
  <si>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</si>
  <si>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</si>
  <si>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</si>
  <si>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</si>
  <si>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</si>
  <si>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</si>
  <si>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</si>
  <si>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</si>
  <si>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</si>
  <si>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</si>
  <si>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</si>
  <si>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</si>
  <si>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</si>
  <si>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</si>
  <si>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</si>
  <si>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</si>
  <si>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</si>
  <si>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</si>
  <si>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</si>
  <si>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</si>
  <si>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</si>
  <si>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</si>
  <si>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</si>
  <si>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</si>
  <si>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</si>
  <si>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</si>
  <si>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</si>
  <si>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</si>
  <si>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</si>
  <si>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</si>
  <si>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</si>
  <si>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</si>
  <si>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</si>
  <si>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</si>
  <si>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</si>
  <si>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</si>
  <si>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</si>
  <si>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</si>
  <si>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</si>
  <si>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</si>
  <si>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</si>
  <si>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</si>
  <si>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</si>
  <si>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</si>
  <si>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</si>
  <si>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</si>
  <si>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</si>
  <si>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</si>
  <si>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</si>
  <si>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</si>
  <si>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</si>
  <si>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</si>
  <si>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</si>
  <si>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</si>
  <si>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</si>
  <si>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</si>
  <si>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</si>
  <si>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</si>
  <si>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</si>
  <si>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</si>
  <si>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</si>
  <si>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</si>
  <si>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</si>
  <si>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</si>
  <si>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</si>
  <si>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</si>
  <si>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</si>
  <si>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</si>
  <si>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</si>
  <si>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</si>
  <si>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</si>
  <si>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</si>
  <si>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</si>
  <si>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</si>
  <si>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</si>
  <si>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</si>
  <si>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</si>
  <si>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</si>
  <si>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</si>
  <si>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</si>
  <si>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</si>
  <si>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</si>
  <si>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</si>
  <si>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</si>
  <si>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</si>
  <si>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</si>
  <si>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</si>
  <si>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</si>
  <si>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</si>
  <si>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</si>
  <si>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</si>
  <si>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</si>
  <si>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</si>
  <si>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</si>
  <si>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</si>
  <si>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</si>
  <si>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</si>
  <si>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</si>
  <si>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</si>
  <si>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</si>
  <si>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</si>
  <si>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</si>
  <si>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</si>
  <si>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</si>
  <si>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</si>
  <si>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</si>
  <si>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</si>
  <si>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</si>
  <si>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</si>
  <si>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</si>
  <si>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</si>
  <si>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</si>
  <si>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</si>
  <si>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</si>
  <si>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</si>
  <si>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</si>
  <si>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</si>
  <si>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</si>
  <si>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</si>
  <si>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</si>
  <si>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</si>
  <si>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</si>
  <si>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</si>
  <si>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</si>
  <si>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</si>
  <si>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</si>
  <si>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</si>
  <si>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</si>
  <si>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</si>
  <si>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</si>
  <si>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</si>
  <si>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</si>
  <si>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</si>
  <si>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</si>
  <si>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</si>
  <si>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</si>
  <si>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</si>
  <si>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</si>
  <si>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</si>
  <si>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</si>
  <si>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</si>
  <si>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</si>
  <si>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</si>
  <si>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</si>
  <si>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</si>
  <si>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</si>
  <si>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</si>
  <si>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</si>
  <si>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</si>
  <si>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</si>
  <si>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</si>
  <si>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</si>
  <si>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</si>
  <si>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</si>
  <si>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</si>
  <si>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</si>
  <si>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</si>
  <si>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</si>
  <si>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</si>
  <si>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</si>
  <si>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</si>
  <si>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</si>
  <si>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</si>
  <si>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</si>
  <si>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</si>
  <si>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</si>
  <si>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</si>
  <si>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</si>
  <si>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</si>
  <si>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</si>
  <si>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</si>
  <si>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</si>
  <si>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</si>
  <si>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</si>
  <si>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</si>
  <si>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</si>
  <si>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</si>
  <si>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</si>
  <si>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</si>
  <si>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</si>
  <si>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</si>
  <si>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</si>
  <si>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</si>
  <si>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</si>
  <si>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</si>
  <si>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</si>
  <si>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</si>
  <si>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</si>
  <si>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</si>
  <si>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</si>
  <si>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</si>
  <si>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</si>
  <si>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</si>
  <si>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</si>
  <si>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</si>
  <si>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</si>
  <si>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</si>
  <si>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</si>
  <si>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</si>
  <si>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</si>
  <si>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</si>
  <si>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</si>
  <si>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</si>
  <si>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</si>
  <si>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</si>
  <si>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</si>
  <si>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</si>
  <si>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</si>
  <si>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</si>
  <si>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</si>
  <si>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</si>
  <si>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</si>
  <si>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</si>
  <si>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</si>
  <si>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</si>
  <si>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</si>
  <si>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</si>
  <si>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</si>
  <si>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</si>
  <si>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</si>
  <si>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</si>
  <si>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</si>
  <si>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</si>
  <si>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</si>
  <si>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</si>
  <si>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</si>
  <si>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</si>
  <si>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</si>
  <si>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</si>
  <si>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</si>
  <si>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</si>
  <si>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</si>
  <si>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</si>
  <si>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</si>
  <si>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</si>
  <si>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</si>
  <si>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</si>
  <si>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</si>
  <si>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</si>
  <si>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</si>
  <si>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</si>
  <si>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</si>
  <si>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</si>
  <si>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</si>
  <si>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</si>
  <si>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</si>
  <si>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</si>
  <si>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</si>
  <si>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</si>
  <si>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</si>
  <si>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</si>
  <si>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</si>
  <si>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</si>
  <si>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</si>
  <si>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</si>
  <si>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</si>
  <si>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</si>
  <si>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</si>
  <si>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</si>
  <si>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</si>
  <si>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</si>
  <si>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</si>
  <si>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</si>
  <si>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</si>
  <si>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</si>
  <si>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</si>
  <si>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</si>
  <si>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</si>
  <si>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</si>
  <si>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</si>
  <si>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</si>
  <si>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</si>
  <si>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</si>
  <si>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</si>
  <si>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</si>
  <si>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</si>
  <si>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</si>
  <si>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</si>
  <si>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</si>
  <si>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</si>
  <si>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</si>
  <si>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</si>
  <si>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</si>
  <si>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</si>
  <si>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</si>
  <si>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</si>
  <si>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</si>
  <si>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</si>
  <si>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</si>
  <si>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</si>
  <si>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</si>
  <si>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</si>
  <si>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</si>
  <si>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</si>
  <si>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</si>
  <si>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</si>
  <si>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</si>
  <si>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</si>
  <si>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</si>
  <si>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</si>
  <si>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</si>
  <si>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</si>
  <si>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</si>
  <si>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</si>
  <si>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</si>
  <si>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</si>
  <si>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</si>
  <si>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</si>
  <si>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</si>
  <si>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</si>
  <si>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</si>
  <si>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</si>
  <si>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</si>
  <si>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</si>
  <si>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</si>
  <si>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</si>
  <si>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</si>
  <si>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</si>
  <si>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</si>
  <si>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</si>
  <si>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</si>
  <si>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</si>
  <si>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</si>
  <si>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</si>
  <si>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</si>
  <si>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</si>
  <si>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</si>
  <si>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</si>
  <si>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</si>
  <si>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</si>
  <si>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</si>
  <si>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</si>
  <si>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</si>
  <si>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</si>
  <si>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</si>
  <si>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</si>
  <si>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</si>
  <si>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</si>
  <si>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</si>
  <si>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</si>
  <si>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</si>
  <si>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</si>
  <si>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</si>
  <si>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</si>
  <si>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</si>
  <si>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</si>
  <si>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</si>
  <si>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</si>
  <si>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</si>
  <si>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</si>
  <si>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</si>
  <si>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</si>
  <si>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</si>
  <si>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</si>
  <si>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</si>
  <si>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</si>
  <si>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</si>
  <si>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</si>
  <si>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</si>
  <si>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</si>
  <si>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</si>
  <si>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</si>
  <si>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</si>
  <si>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</si>
  <si>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</si>
  <si>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</si>
  <si>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</si>
  <si>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</si>
  <si>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</si>
  <si>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</si>
  <si>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</si>
  <si>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</si>
  <si>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</si>
  <si>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</si>
  <si>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</si>
  <si>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</si>
  <si>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</si>
  <si>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</si>
  <si>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</si>
  <si>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</si>
  <si>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</si>
  <si>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</si>
  <si>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</si>
  <si>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</si>
  <si>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</si>
  <si>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</si>
  <si>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</si>
  <si>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</si>
  <si>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</si>
  <si>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</si>
  <si>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</si>
  <si>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</si>
  <si>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</si>
  <si>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</si>
  <si>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</si>
  <si>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</si>
  <si>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</si>
  <si>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</si>
  <si>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</si>
  <si>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</si>
  <si>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</si>
  <si>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</si>
  <si>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</si>
  <si>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</si>
  <si>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</si>
  <si>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</si>
  <si>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</si>
  <si>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</si>
  <si>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</si>
  <si>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</si>
  <si>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</si>
  <si>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</si>
  <si>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</si>
  <si>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</si>
  <si>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</si>
  <si>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</si>
  <si>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</si>
  <si>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</si>
  <si>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</si>
  <si>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</si>
  <si>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</si>
  <si>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</si>
  <si>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</si>
  <si>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</si>
  <si>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</si>
  <si>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</si>
  <si>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</si>
  <si>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</si>
  <si>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</si>
  <si>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</si>
  <si>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</si>
  <si>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</si>
  <si>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</si>
  <si>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</si>
  <si>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</si>
  <si>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</si>
  <si>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</si>
  <si>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</si>
  <si>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</si>
  <si>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</si>
  <si>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</si>
  <si>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</si>
  <si>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</si>
  <si>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</si>
  <si>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</si>
  <si>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</si>
  <si>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</si>
  <si>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</si>
  <si>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</si>
  <si>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</si>
  <si>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</si>
  <si>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</si>
  <si>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</si>
  <si>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</si>
  <si>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</si>
  <si>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</si>
  <si>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</si>
  <si>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</si>
  <si>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</si>
  <si>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</si>
  <si>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</si>
  <si>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</si>
  <si>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</si>
  <si>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</si>
  <si>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</si>
  <si>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</si>
  <si>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</si>
  <si>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</si>
  <si>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</si>
  <si>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</si>
  <si>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</si>
  <si>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</si>
  <si>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</si>
  <si>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</si>
  <si>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</si>
  <si>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</si>
  <si>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</si>
  <si>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</si>
  <si>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</si>
  <si>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</si>
  <si>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</si>
  <si>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</si>
  <si>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</si>
  <si>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</si>
  <si>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</si>
  <si>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</si>
  <si>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</si>
  <si>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</si>
  <si>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</si>
  <si>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</si>
  <si>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</si>
  <si>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</si>
  <si>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</si>
  <si>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</si>
  <si>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</si>
  <si>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</si>
  <si>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</si>
  <si>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</si>
  <si>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</si>
  <si>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</si>
  <si>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</si>
  <si>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</si>
  <si>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</si>
  <si>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</si>
  <si>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</si>
  <si>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</si>
  <si>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</si>
  <si>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</si>
  <si>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</si>
  <si>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</si>
  <si>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</si>
  <si>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</si>
  <si>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</si>
  <si>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</si>
  <si>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</si>
  <si>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</si>
  <si>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</si>
  <si>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</si>
  <si>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</si>
  <si>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</si>
  <si>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</si>
  <si>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</si>
  <si>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</si>
  <si>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</si>
  <si>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</si>
  <si>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</si>
  <si>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</si>
  <si>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</si>
  <si>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</si>
  <si>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</si>
  <si>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</si>
  <si>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</si>
  <si>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</si>
  <si>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</si>
  <si>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</si>
  <si>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</si>
  <si>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</si>
  <si>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</si>
  <si>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</si>
  <si>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</si>
  <si>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</si>
  <si>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</si>
  <si>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</si>
  <si>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</si>
  <si>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</si>
  <si>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</si>
  <si>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</si>
  <si>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</si>
  <si>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</si>
  <si>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</si>
  <si>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</si>
  <si>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</si>
  <si>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</si>
  <si>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</si>
  <si>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</si>
  <si>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</si>
  <si>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</si>
  <si>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</si>
  <si>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</si>
  <si>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</si>
  <si>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</si>
  <si>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</si>
  <si>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</si>
  <si>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</si>
  <si>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</si>
  <si>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</si>
  <si>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</si>
  <si>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</si>
  <si>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</si>
  <si>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</si>
  <si>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</si>
  <si>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</si>
  <si>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</si>
  <si>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</si>
  <si>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</si>
  <si>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</si>
  <si>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</si>
  <si>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</si>
  <si>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</si>
  <si>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</si>
  <si>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</si>
  <si>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</si>
  <si>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</si>
  <si>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</si>
  <si>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</si>
  <si>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</si>
  <si>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</si>
  <si>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</si>
  <si>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</si>
  <si>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</si>
  <si>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</si>
  <si>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</si>
  <si>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</si>
  <si>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</si>
  <si>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</si>
  <si>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</si>
  <si>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</si>
  <si>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</si>
  <si>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</si>
  <si>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</si>
  <si>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</si>
  <si>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</si>
  <si>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</si>
  <si>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</si>
  <si>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</si>
  <si>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</si>
  <si>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</si>
  <si>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</si>
  <si>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</si>
  <si>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</si>
  <si>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</si>
  <si>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</si>
  <si>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</si>
  <si>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</si>
  <si>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</si>
  <si>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</si>
  <si>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</si>
  <si>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</si>
  <si>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</si>
  <si>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</si>
  <si>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</si>
  <si>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</si>
  <si>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</si>
  <si>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</si>
  <si>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</si>
  <si>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</si>
  <si>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</si>
  <si>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</si>
  <si>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</si>
  <si>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</si>
  <si>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</si>
  <si>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</si>
  <si>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</si>
  <si>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</si>
  <si>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</si>
  <si>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</si>
  <si>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</si>
  <si>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</si>
  <si>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</si>
  <si>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</si>
  <si>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</si>
  <si>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</si>
  <si>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</si>
  <si>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</si>
  <si>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</si>
  <si>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</si>
  <si>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</si>
  <si>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</si>
  <si>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</si>
  <si>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</si>
  <si>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</si>
  <si>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</si>
  <si>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</si>
  <si>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</si>
  <si>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</si>
  <si>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</si>
  <si>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</si>
  <si>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</si>
  <si>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</si>
  <si>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</si>
  <si>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</si>
  <si>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</si>
  <si>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</si>
  <si>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</si>
  <si>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</si>
  <si>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</si>
  <si>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</si>
  <si>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</si>
  <si>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</si>
  <si>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</si>
  <si>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</si>
  <si>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</si>
  <si>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</si>
  <si>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</si>
  <si>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</si>
  <si>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</si>
  <si>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</si>
  <si>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</si>
  <si>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</si>
  <si>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</si>
  <si>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</si>
  <si>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</si>
  <si>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</si>
  <si>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</si>
  <si>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</si>
  <si>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</si>
  <si>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</si>
  <si>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</si>
  <si>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</si>
  <si>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</si>
  <si>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</si>
  <si>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</si>
  <si>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</si>
  <si>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</si>
  <si>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</si>
  <si>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</si>
  <si>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</si>
  <si>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</si>
  <si>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</si>
  <si>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</si>
  <si>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</si>
  <si>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</si>
  <si>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</si>
  <si>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</si>
  <si>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</si>
  <si>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</si>
  <si>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</si>
  <si>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</si>
  <si>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</si>
  <si>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</si>
  <si>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</si>
  <si>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</si>
  <si>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</si>
  <si>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</si>
  <si>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</si>
  <si>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</si>
  <si>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</si>
  <si>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</si>
  <si>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</si>
  <si>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</si>
  <si>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</si>
  <si>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</si>
  <si>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</si>
  <si>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</si>
  <si>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</si>
  <si>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</si>
  <si>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</si>
  <si>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</si>
  <si>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</si>
  <si>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</si>
  <si>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</si>
  <si>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</si>
  <si>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</si>
  <si>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</si>
  <si>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</si>
  <si>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</si>
  <si>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</si>
  <si>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</si>
  <si>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</si>
  <si>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</si>
  <si>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</si>
  <si>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</si>
  <si>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</si>
  <si>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</si>
  <si>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</si>
  <si>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</si>
  <si>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</si>
  <si>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</si>
  <si>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</si>
  <si>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</si>
  <si>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</si>
  <si>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</si>
  <si>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</si>
  <si>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</si>
  <si>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</si>
  <si>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</si>
  <si>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</si>
  <si>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</si>
  <si>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</si>
  <si>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</si>
  <si>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</si>
  <si>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</si>
  <si>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</si>
  <si>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</si>
  <si>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</si>
  <si>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</si>
  <si>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</si>
  <si>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</si>
  <si>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</si>
  <si>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</si>
  <si>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</si>
  <si>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</si>
  <si>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</si>
  <si>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</si>
  <si>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</si>
  <si>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</si>
  <si>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</si>
  <si>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</si>
  <si>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</si>
  <si>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</si>
  <si>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</si>
  <si>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</si>
  <si>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</si>
  <si>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</si>
  <si>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</si>
  <si>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</si>
  <si>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</si>
  <si>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</si>
  <si>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</si>
  <si>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</si>
  <si>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</si>
  <si>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</si>
  <si>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</si>
  <si>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</si>
  <si>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</si>
  <si>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</si>
  <si>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</si>
  <si>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</si>
  <si>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</si>
  <si>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</si>
  <si>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</si>
  <si>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</si>
  <si>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</si>
  <si>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</si>
  <si>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</si>
  <si>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</si>
  <si>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</si>
  <si>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</si>
  <si>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</si>
  <si>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</si>
  <si>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</si>
  <si>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</si>
  <si>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</si>
  <si>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</si>
  <si>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</si>
  <si>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</si>
  <si>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</si>
  <si>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</si>
  <si>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</si>
  <si>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</si>
  <si>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</si>
  <si>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</si>
  <si>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</si>
  <si>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</si>
  <si>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</si>
  <si>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</si>
  <si>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</si>
  <si>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</si>
  <si>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</si>
  <si>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</si>
  <si>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</si>
  <si>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</si>
  <si>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</si>
  <si>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</si>
  <si>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</si>
  <si>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</si>
  <si>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</si>
  <si>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</si>
  <si>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</si>
  <si>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</si>
  <si>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</si>
  <si>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</si>
  <si>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</si>
  <si>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</si>
  <si>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</si>
  <si>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</si>
  <si>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</si>
  <si>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</si>
  <si>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</si>
  <si>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</si>
  <si>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</si>
  <si>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</si>
  <si>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</si>
  <si>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</si>
  <si>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</si>
  <si>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</si>
  <si>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</si>
  <si>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</si>
  <si>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</si>
  <si>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</si>
  <si>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</si>
  <si>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</si>
  <si>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</si>
  <si>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</si>
  <si>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</si>
  <si>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</si>
  <si>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</si>
  <si>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</si>
  <si>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</si>
  <si>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</si>
  <si>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</si>
  <si>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</si>
  <si>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</si>
  <si>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</si>
  <si>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</si>
  <si>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</si>
  <si>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</si>
  <si>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</si>
  <si>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</si>
  <si>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</si>
  <si>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</si>
  <si>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</si>
  <si>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</si>
  <si>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</si>
  <si>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</si>
  <si>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</si>
  <si>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</si>
  <si>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</si>
  <si>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</si>
  <si>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</si>
  <si>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</si>
  <si>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</si>
  <si>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</si>
  <si>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</si>
  <si>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</si>
  <si>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</si>
  <si>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</si>
  <si>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</si>
  <si>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</si>
  <si>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</si>
  <si>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</si>
  <si>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</si>
  <si>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</si>
  <si>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</si>
  <si>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</si>
  <si>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</si>
  <si>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</si>
  <si>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</si>
  <si>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</si>
  <si>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</si>
  <si>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</si>
  <si>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</si>
  <si>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</si>
  <si>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</si>
  <si>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</si>
  <si>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</si>
  <si>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</si>
  <si>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</si>
  <si>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</si>
  <si>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</si>
  <si>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</si>
  <si>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</si>
  <si>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</si>
  <si>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</si>
  <si>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</si>
  <si>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</si>
  <si>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</si>
  <si>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</si>
  <si>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</si>
  <si>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</si>
  <si>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</si>
  <si>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</si>
  <si>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</si>
  <si>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</si>
  <si>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</si>
  <si>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</si>
  <si>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</si>
  <si>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</si>
  <si>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</si>
  <si>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</si>
  <si>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</si>
  <si>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</si>
  <si>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</si>
  <si>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</si>
  <si>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</si>
  <si>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</si>
  <si>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</si>
  <si>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</si>
  <si>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</si>
  <si>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</si>
  <si>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</si>
  <si>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</si>
  <si>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</si>
  <si>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</si>
  <si>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</si>
  <si>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</si>
  <si>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</si>
  <si>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</si>
  <si>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</si>
  <si>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</si>
  <si>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</si>
  <si>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</si>
  <si>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</si>
  <si>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</si>
  <si>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</si>
  <si>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</si>
  <si>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</si>
  <si>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</si>
  <si>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</si>
  <si>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</si>
  <si>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</si>
  <si>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</si>
  <si>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</si>
  <si>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</si>
  <si>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</si>
  <si>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</si>
  <si>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</si>
  <si>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</si>
  <si>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</si>
  <si>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</si>
  <si>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</si>
  <si>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</si>
  <si>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</si>
  <si>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</si>
  <si>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</si>
  <si>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</si>
  <si>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</si>
  <si>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</si>
  <si>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</si>
  <si>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</si>
  <si>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</si>
  <si>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</si>
  <si>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</si>
  <si>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</si>
  <si>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</si>
  <si>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</si>
  <si>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</si>
  <si>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</si>
  <si>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</si>
  <si>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</si>
  <si>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</si>
  <si>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</si>
  <si>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</si>
  <si>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</si>
  <si>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</si>
  <si>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</si>
  <si>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</si>
  <si>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</si>
  <si>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</si>
  <si>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</si>
  <si>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</si>
  <si>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</si>
  <si>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</si>
  <si>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</si>
  <si>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</si>
  <si>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</si>
  <si>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</si>
  <si>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</si>
  <si>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</si>
  <si>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</si>
  <si>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</si>
  <si>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</si>
  <si>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</si>
  <si>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</si>
  <si>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</si>
  <si>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</si>
  <si>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</si>
  <si>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</si>
  <si>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</si>
  <si>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</si>
  <si>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</si>
  <si>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</si>
  <si>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</si>
  <si>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</si>
  <si>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</si>
  <si>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</si>
  <si>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</si>
  <si>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</si>
  <si>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</si>
  <si>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</si>
  <si>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</si>
  <si>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</si>
  <si>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</si>
  <si>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</si>
  <si>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</si>
  <si>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</si>
  <si>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</si>
  <si>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</si>
  <si>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</si>
  <si>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</si>
  <si>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</si>
  <si>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</si>
  <si>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</si>
  <si>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</si>
  <si>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</si>
  <si>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</si>
  <si>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</si>
  <si>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</si>
  <si>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</si>
  <si>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</si>
  <si>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</si>
  <si>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</si>
  <si>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</si>
  <si>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</si>
  <si>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</si>
  <si>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</si>
  <si>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</si>
  <si>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</si>
  <si>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</si>
  <si>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</si>
  <si>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</si>
  <si>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</si>
  <si>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</si>
  <si>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</si>
  <si>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</si>
  <si>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</si>
  <si>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</si>
  <si>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</si>
  <si>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</si>
  <si>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</si>
  <si>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</si>
  <si>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</si>
  <si>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</si>
  <si>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</si>
  <si>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</si>
  <si>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</si>
  <si>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</si>
  <si>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</si>
  <si>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</si>
  <si>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</si>
  <si>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</si>
  <si>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</si>
  <si>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</si>
  <si>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</si>
  <si>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</si>
  <si>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</si>
  <si>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</si>
  <si>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</si>
  <si>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</si>
  <si>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</si>
  <si>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</si>
  <si>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</si>
  <si>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</si>
  <si>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</si>
  <si>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</si>
  <si>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</si>
  <si>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</si>
  <si>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</si>
  <si>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</si>
  <si>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</si>
  <si>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</si>
  <si>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</si>
  <si>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</si>
  <si>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</si>
  <si>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</si>
  <si>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</si>
  <si>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</si>
  <si>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</si>
  <si>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</si>
  <si>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</si>
  <si>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</si>
  <si>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</si>
  <si>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</si>
  <si>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</si>
  <si>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</si>
  <si>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</si>
  <si>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</si>
  <si>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</si>
  <si>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</si>
  <si>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</si>
  <si>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</si>
  <si>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</si>
  <si>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</si>
  <si>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</si>
  <si>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</si>
  <si>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</si>
  <si>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</si>
  <si>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</si>
  <si>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</si>
  <si>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</si>
  <si>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</si>
  <si>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</si>
  <si>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</si>
  <si>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</si>
  <si>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</si>
  <si>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</si>
  <si>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</si>
  <si>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</si>
  <si>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</si>
  <si>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</si>
  <si>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</si>
  <si>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</si>
  <si>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</si>
  <si>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</si>
  <si>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</si>
  <si>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</si>
  <si>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</si>
  <si>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</si>
  <si>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</si>
  <si>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</si>
  <si>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</si>
  <si>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</si>
  <si>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</si>
  <si>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</si>
  <si>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</si>
  <si>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</si>
  <si>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</si>
  <si>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</si>
  <si>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</si>
  <si>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</si>
  <si>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</si>
  <si>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</si>
  <si>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</si>
  <si>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</si>
  <si>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</si>
  <si>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</si>
  <si>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</si>
  <si>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</si>
  <si>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</si>
  <si>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</si>
  <si>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</si>
  <si>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</si>
  <si>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</si>
  <si>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</si>
  <si>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</si>
  <si>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</si>
  <si>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</si>
  <si>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</si>
  <si>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</si>
  <si>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</si>
  <si>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</si>
  <si>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</si>
  <si>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</si>
  <si>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</si>
  <si>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</si>
  <si>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</si>
  <si>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</si>
  <si>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</si>
  <si>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</si>
  <si>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</si>
  <si>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</si>
  <si>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</si>
  <si>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</si>
  <si>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</si>
  <si>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</si>
  <si>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</si>
  <si>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</si>
  <si>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</si>
  <si>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</si>
  <si>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</si>
  <si>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</si>
  <si>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</si>
  <si>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</si>
  <si>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</si>
  <si>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</si>
  <si>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</si>
  <si>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</si>
  <si>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</si>
  <si>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</si>
  <si>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</si>
  <si>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</si>
  <si>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</si>
  <si>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</si>
  <si>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</si>
  <si>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</si>
  <si>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</si>
  <si>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</si>
  <si>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</si>
  <si>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</si>
  <si>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</si>
  <si>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</si>
  <si>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</si>
  <si>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</si>
  <si>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</si>
  <si>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</si>
  <si>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</si>
  <si>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</si>
  <si>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</si>
  <si>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</si>
  <si>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</si>
  <si>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</si>
  <si>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</si>
  <si>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</si>
  <si>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</si>
  <si>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</si>
  <si>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</si>
  <si>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</si>
  <si>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</si>
  <si>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</si>
  <si>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</si>
  <si>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</si>
  <si>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</si>
  <si>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</si>
  <si>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</si>
  <si>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</si>
  <si>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</si>
  <si>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</si>
  <si>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</si>
  <si>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</si>
  <si>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</si>
  <si>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</si>
  <si>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</si>
  <si>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38438 VELEUČILIŠTE MARKO MARULIĆ U KNINU</t>
  </si>
  <si>
    <t>racunovodstvo@veleknin.hr</t>
  </si>
  <si>
    <t>1222 MINISTARSTVO ZNANOSTI, OBRAZOVANJA I MLADIH</t>
  </si>
  <si>
    <t>I. IZMJENE I DOPUNE FINANCIJSKOG PLANA
ZA 2025. I PROJEKCIJE ZA 2026. I 2027. GODINU</t>
  </si>
  <si>
    <t>I. REBALANS ZA 2025.</t>
  </si>
  <si>
    <t>I. IZMJENE I DOPUNE FINANCIJSKOG PLANA ZA 2025. GODINU</t>
  </si>
  <si>
    <t>Knin, 10.03.2025</t>
  </si>
  <si>
    <t>Radojka Jelić</t>
  </si>
  <si>
    <t>00 385 (22) 664 454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</si>
</sst>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trike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trike/>
      <sz val="11"/>
      <color indexed="8"/>
      <name val="Calibri"/>
      <family val="2"/>
      <charset val="238"/>
    </font>
    <font>
      <b/>
      <strike/>
      <sz val="11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Open Sans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8"/>
      </left>
      <right/>
      <top/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41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3" fillId="0" borderId="0" xfId="4" applyFont="1" applyAlignment="1" applyProtection="1"/>
    <xf numFmtId="0" fontId="94" fillId="0" borderId="0" xfId="4" applyFont="1" applyAlignment="1" applyProtection="1"/>
    <xf numFmtId="0" fontId="105" fillId="17" borderId="5" xfId="4" applyFont="1" applyFill="1" applyBorder="1" applyAlignment="1" applyProtection="1">
      <alignment horizontal="center" vertical="center" wrapText="1"/>
    </xf>
    <xf numFmtId="3" fontId="102" fillId="0" borderId="1" xfId="16" applyNumberFormat="1" applyFont="1" applyProtection="1">
      <alignment horizontal="right" vertical="center"/>
      <protection locked="0"/>
    </xf>
    <xf numFmtId="3" fontId="106" fillId="0" borderId="1" xfId="16" applyNumberFormat="1" applyFont="1" applyProtection="1">
      <alignment horizontal="right" vertical="center"/>
      <protection locked="0"/>
    </xf>
    <xf numFmtId="0" fontId="102" fillId="53" borderId="1" xfId="17" quotePrefix="1" applyNumberFormat="1" applyFont="1" applyFill="1" applyBorder="1" applyProtection="1">
      <alignment horizontal="left" vertical="center" indent="1" justifyLastLine="1"/>
    </xf>
    <xf numFmtId="0" fontId="10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102" fillId="53" borderId="1" xfId="17" quotePrefix="1" applyNumberFormat="1" applyFont="1" applyFill="1" applyProtection="1">
      <alignment horizontal="left" vertical="center" indent="1" justifyLastLine="1"/>
    </xf>
    <xf numFmtId="0" fontId="102" fillId="0" borderId="1" xfId="16" applyNumberFormat="1" applyFont="1" applyAlignment="1" applyProtection="1">
      <alignment horizontal="center" vertical="center"/>
      <protection locked="0"/>
    </xf>
    <xf numFmtId="0" fontId="107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0" fontId="108" fillId="55" borderId="6" xfId="0" applyNumberFormat="1" applyFont="1" applyFill="1" applyBorder="1" applyAlignment="1" applyProtection="1">
      <alignment horizontal="center" vertical="center" wrapText="1"/>
    </xf>
    <xf numFmtId="0" fontId="22" fillId="53" borderId="33" xfId="17" quotePrefix="1" applyNumberFormat="1" applyFont="1" applyFill="1" applyBorder="1" applyProtection="1">
      <alignment horizontal="left" vertical="center" indent="1" justifyLastLine="1"/>
    </xf>
    <xf numFmtId="3" fontId="22" fillId="0" borderId="33" xfId="16" applyNumberFormat="1" applyFont="1" applyBorder="1" applyProtection="1">
      <alignment horizontal="right" vertical="center"/>
      <protection locked="0"/>
    </xf>
    <xf numFmtId="0" fontId="23" fillId="52" borderId="33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2" fillId="53" borderId="32" xfId="17" quotePrefix="1" applyNumberFormat="1" applyFont="1" applyFill="1" applyBorder="1" applyProtection="1">
      <alignment horizontal="left" vertical="center" indent="1" justifyLastLine="1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22" fillId="0" borderId="32" xfId="16" applyNumberFormat="1" applyFont="1" applyBorder="1" applyProtection="1">
      <alignment horizontal="right" vertical="center"/>
      <protection locked="0"/>
    </xf>
    <xf numFmtId="0" fontId="23" fillId="52" borderId="32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2" fillId="0" borderId="3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53" borderId="36" xfId="17" quotePrefix="1" applyNumberFormat="1" applyFont="1" applyFill="1" applyBorder="1" applyProtection="1">
      <alignment horizontal="left" vertical="center" indent="1" justifyLastLine="1"/>
    </xf>
    <xf numFmtId="0" fontId="22" fillId="0" borderId="36" xfId="16" applyNumberFormat="1" applyFont="1" applyBorder="1" applyAlignment="1" applyProtection="1">
      <alignment horizontal="center" vertical="center"/>
      <protection locked="0"/>
    </xf>
    <xf numFmtId="0" fontId="22" fillId="53" borderId="37" xfId="17" quotePrefix="1" applyNumberFormat="1" applyFont="1" applyFill="1" applyBorder="1" applyProtection="1">
      <alignment horizontal="left" vertical="center" indent="1" justifyLastLine="1"/>
    </xf>
    <xf numFmtId="0" fontId="10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102" fillId="53" borderId="33" xfId="17" quotePrefix="1" applyNumberFormat="1" applyFont="1" applyFill="1" applyBorder="1" applyProtection="1">
      <alignment horizontal="left" vertical="center" indent="1" justifyLastLine="1"/>
    </xf>
    <xf numFmtId="0" fontId="102" fillId="0" borderId="33" xfId="16" applyNumberFormat="1" applyFont="1" applyBorder="1" applyAlignment="1" applyProtection="1">
      <alignment horizontal="center" vertical="center"/>
      <protection locked="0"/>
    </xf>
    <xf numFmtId="3" fontId="106" fillId="0" borderId="33" xfId="16" applyNumberFormat="1" applyFont="1" applyBorder="1" applyProtection="1">
      <alignment horizontal="right" vertical="center"/>
      <protection locked="0"/>
    </xf>
    <xf numFmtId="3" fontId="102" fillId="0" borderId="33" xfId="16" applyNumberFormat="1" applyFont="1" applyBorder="1" applyProtection="1">
      <alignment horizontal="right" vertical="center"/>
      <protection locked="0"/>
    </xf>
    <xf numFmtId="3" fontId="105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/>
    </xf>
    <xf numFmtId="3" fontId="9" fillId="11" borderId="4" xfId="4" applyNumberFormat="1" applyFont="1" applyFill="1" applyBorder="1" applyAlignment="1" applyProtection="1">
      <alignment horizontal="right" vertical="center" wrapText="1"/>
    </xf>
    <xf numFmtId="0" fontId="9" fillId="0" borderId="39" xfId="4" applyFont="1" applyBorder="1" applyAlignment="1" applyProtection="1">
      <alignment horizontal="center" vertical="center"/>
    </xf>
    <xf numFmtId="0" fontId="9" fillId="0" borderId="39" xfId="4" applyFont="1" applyBorder="1" applyAlignment="1" applyProtection="1">
      <alignment horizontal="left" vertical="center" wrapText="1"/>
    </xf>
    <xf numFmtId="3" fontId="7" fillId="0" borderId="39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39" xfId="4" applyNumberFormat="1" applyFont="1" applyFill="1" applyBorder="1" applyAlignment="1" applyProtection="1">
      <alignment horizontal="right" vertical="center" wrapText="1"/>
    </xf>
    <xf numFmtId="3" fontId="105" fillId="0" borderId="39" xfId="4" applyNumberFormat="1" applyFont="1" applyFill="1" applyBorder="1" applyAlignment="1" applyProtection="1">
      <alignment horizontal="right" vertical="center" wrapText="1"/>
    </xf>
    <xf numFmtId="0" fontId="9" fillId="0" borderId="38" xfId="4" applyFont="1" applyBorder="1" applyAlignment="1" applyProtection="1">
      <alignment horizontal="left" vertical="center" wrapText="1"/>
    </xf>
    <xf numFmtId="3" fontId="7" fillId="11" borderId="38" xfId="4" applyNumberFormat="1" applyFont="1" applyFill="1" applyBorder="1" applyAlignment="1" applyProtection="1">
      <alignment horizontal="right" vertical="center" wrapText="1"/>
    </xf>
    <xf numFmtId="3" fontId="9" fillId="11" borderId="38" xfId="4" applyNumberFormat="1" applyFont="1" applyFill="1" applyBorder="1" applyAlignment="1" applyProtection="1">
      <alignment horizontal="right" vertical="center" wrapText="1"/>
    </xf>
    <xf numFmtId="3" fontId="0" fillId="0" borderId="0" xfId="0" applyNumberFormat="1" applyProtection="1"/>
    <xf numFmtId="3" fontId="9" fillId="11" borderId="4" xfId="4" applyNumberFormat="1" applyFont="1" applyFill="1" applyBorder="1" applyAlignment="1" applyProtection="1">
      <alignment horizontal="right" vertical="center"/>
    </xf>
    <xf numFmtId="3" fontId="109" fillId="0" borderId="39" xfId="4" applyNumberFormat="1" applyFont="1" applyFill="1" applyBorder="1" applyAlignment="1" applyProtection="1">
      <alignment horizontal="right" vertical="center" wrapText="1"/>
    </xf>
    <xf numFmtId="3" fontId="109" fillId="0" borderId="4" xfId="4" applyNumberFormat="1" applyFont="1" applyFill="1" applyBorder="1" applyAlignment="1" applyProtection="1">
      <alignment horizontal="right" vertical="center" wrapText="1"/>
    </xf>
    <xf numFmtId="0" fontId="51" fillId="55" borderId="6" xfId="0" applyNumberFormat="1" applyFont="1" applyFill="1" applyBorder="1" applyAlignment="1" applyProtection="1">
      <alignment horizontal="center" vertical="center" wrapText="1"/>
    </xf>
    <xf numFmtId="3" fontId="108" fillId="52" borderId="6" xfId="0" applyNumberFormat="1" applyFont="1" applyFill="1" applyBorder="1" applyAlignment="1" applyProtection="1">
      <alignment vertical="center" wrapText="1"/>
    </xf>
    <xf numFmtId="3" fontId="101" fillId="0" borderId="6" xfId="0" applyNumberFormat="1" applyFont="1" applyFill="1" applyBorder="1" applyAlignment="1"/>
    <xf numFmtId="3" fontId="110" fillId="52" borderId="6" xfId="0" applyNumberFormat="1" applyFont="1" applyFill="1" applyBorder="1" applyAlignment="1" applyProtection="1">
      <alignment vertical="center" wrapText="1"/>
    </xf>
    <xf numFmtId="3" fontId="111" fillId="0" borderId="6" xfId="0" applyNumberFormat="1" applyFont="1" applyFill="1" applyBorder="1" applyAlignment="1"/>
    <xf numFmtId="3" fontId="113" fillId="52" borderId="6" xfId="0" applyNumberFormat="1" applyFont="1" applyFill="1" applyBorder="1" applyAlignment="1" applyProtection="1">
      <alignment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 applyProtection="1"/>
    <xf numFmtId="0" fontId="48" fillId="0" borderId="12" xfId="0" applyFont="1" applyBorder="1"/>
    <xf numFmtId="0" fontId="112" fillId="0" borderId="0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49" fontId="102" fillId="53" borderId="1" xfId="17" quotePrefix="1" applyNumberFormat="1" applyFont="1" applyFill="1" applyProtection="1">
      <alignment horizontal="left" vertical="center" indent="1" justifyLastLine="1"/>
    </xf>
    <xf numFmtId="0" fontId="102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3" fontId="6" fillId="0" borderId="0" xfId="4" applyNumberFormat="1" applyFont="1" applyAlignment="1" applyProtection="1">
      <alignment horizontal="center" vertical="center" wrapText="1"/>
    </xf>
    <xf numFmtId="0" fontId="114" fillId="0" borderId="0" xfId="4" applyFont="1" applyAlignment="1" applyProtection="1">
      <alignment horizontal="center" vertical="center" wrapText="1"/>
    </xf>
    <xf numFmtId="0" fontId="115" fillId="0" borderId="0" xfId="4" applyFont="1" applyAlignment="1" applyProtection="1">
      <alignment horizontal="center" vertical="center" wrapText="1"/>
    </xf>
    <xf numFmtId="0" fontId="116" fillId="0" borderId="0" xfId="4" applyFont="1" applyAlignment="1" applyProtection="1"/>
    <xf numFmtId="0" fontId="22" fillId="53" borderId="40" xfId="17" quotePrefix="1" applyNumberFormat="1" applyFont="1" applyFill="1" applyBorder="1" applyProtection="1">
      <alignment horizontal="left" vertical="center" indent="1" justifyLastLine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994"/>
  <sheetViews>
    <sheetView showGridLines="0" tabSelected="1" zoomScale="80" zoomScaleNormal="80" workbookViewId="0">
      <selection activeCell="F20" sqref="F20"/>
    </sheetView>
  </sheetViews>
  <sheetFormatPr defaultColWidth="0" defaultRowHeight="15" zeroHeight="1"/>
  <cols>
    <col min="1" max="1" width="7.5546875" style="51" customWidth="1"/>
    <col min="2" max="2" width="36.109375" style="51" bestFit="1" customWidth="1"/>
    <col min="3" max="4" width="19.5546875" style="177" customWidth="1"/>
    <col min="5" max="5" width="21.44140625" style="51" customWidth="1"/>
    <col min="6" max="6" width="17.5546875" style="328" customWidth="1"/>
    <col min="7" max="7" width="21.109375" style="51" customWidth="1"/>
    <col min="8" max="8" width="21.6640625" style="51" customWidth="1"/>
    <col min="9" max="9" width="11.88671875" style="51" customWidth="1"/>
    <col min="10" max="10" width="3.109375" style="51" hidden="1" customWidth="1"/>
    <col min="11" max="11" width="3.6640625" style="51" hidden="1" customWidth="1"/>
    <col min="12" max="12" width="4.6640625" style="51" hidden="1" customWidth="1"/>
    <col min="13" max="13" width="2.109375" style="51" hidden="1" customWidth="1"/>
    <col min="14" max="14" width="7.44140625" style="51" hidden="1" customWidth="1"/>
    <col min="15" max="15" width="80.109375" style="51" hidden="1" customWidth="1"/>
    <col min="16" max="16" width="7.6640625" style="51" hidden="1" customWidth="1"/>
    <col min="17" max="17" width="84.88671875" style="51" hidden="1" customWidth="1"/>
    <col min="18" max="18" width="33.5546875" style="51" hidden="1" customWidth="1"/>
    <col min="19" max="19" width="50.109375" style="51" hidden="1" customWidth="1"/>
    <col min="20" max="20" width="39.109375" style="51" hidden="1" customWidth="1"/>
    <col min="21" max="21" width="14.44140625" style="51" hidden="1" customWidth="1"/>
    <col min="22" max="22" width="15.5546875" style="51" hidden="1" customWidth="1"/>
    <col min="23" max="23" width="49.33203125" style="51" hidden="1" customWidth="1"/>
    <col min="24" max="24" width="7.44140625" style="51" hidden="1" customWidth="1"/>
    <col min="25" max="29" width="11.44140625" style="51" hidden="1" customWidth="1"/>
    <col min="30" max="16384" width="0" style="51" hidden="1"/>
  </cols>
  <sheetData>
    <row r="1" spans="1:29" ht="36.75" customHeight="1" thickBot="1">
      <c r="A1" s="52"/>
      <c r="B1" s="222" t="s">
        <v>253</v>
      </c>
      <c r="C1" s="382" t="s">
        <v>6630</v>
      </c>
      <c r="D1" s="383"/>
      <c r="E1" s="383"/>
      <c r="F1" s="383"/>
      <c r="G1" s="383"/>
      <c r="H1" s="384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16.2" thickBot="1">
      <c r="A2" s="52"/>
      <c r="B2" s="223" t="s">
        <v>0</v>
      </c>
      <c r="C2" s="385" t="s">
        <v>6636</v>
      </c>
      <c r="D2" s="386"/>
      <c r="E2" s="386"/>
      <c r="F2" s="386"/>
      <c r="G2" s="386"/>
      <c r="H2" s="387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6.2" thickBot="1">
      <c r="A3" s="53"/>
      <c r="B3" s="223" t="s">
        <v>1</v>
      </c>
      <c r="C3" s="385" t="s">
        <v>6637</v>
      </c>
      <c r="D3" s="386"/>
      <c r="E3" s="386"/>
      <c r="F3" s="386"/>
      <c r="G3" s="386"/>
      <c r="H3" s="387"/>
      <c r="I3" s="52"/>
      <c r="J3" s="52"/>
      <c r="K3" s="52"/>
      <c r="L3" s="52"/>
      <c r="M3" s="52"/>
      <c r="N3" s="54" t="s">
        <v>256</v>
      </c>
      <c r="O3" s="54" t="s">
        <v>620</v>
      </c>
      <c r="P3" s="54" t="s">
        <v>257</v>
      </c>
      <c r="Q3" s="54" t="s">
        <v>258</v>
      </c>
      <c r="R3" s="54" t="s">
        <v>259</v>
      </c>
      <c r="S3" s="54" t="s">
        <v>260</v>
      </c>
      <c r="T3" s="54" t="s">
        <v>261</v>
      </c>
      <c r="U3" s="54" t="s">
        <v>262</v>
      </c>
      <c r="V3" s="54" t="s">
        <v>263</v>
      </c>
      <c r="W3" s="54" t="s">
        <v>618</v>
      </c>
      <c r="X3" s="55" t="s">
        <v>199</v>
      </c>
      <c r="Y3" s="52"/>
      <c r="Z3" s="52"/>
      <c r="AA3" s="52"/>
      <c r="AB3" s="52"/>
      <c r="AC3" s="52"/>
    </row>
    <row r="4" spans="1:29" ht="16.2" thickBot="1">
      <c r="A4" s="56"/>
      <c r="B4" s="223" t="s">
        <v>2</v>
      </c>
      <c r="C4" s="385" t="s">
        <v>6638</v>
      </c>
      <c r="D4" s="386"/>
      <c r="E4" s="386"/>
      <c r="F4" s="386"/>
      <c r="G4" s="386"/>
      <c r="H4" s="387"/>
      <c r="I4" s="52"/>
      <c r="J4" s="52"/>
      <c r="K4" s="52"/>
      <c r="L4" s="52"/>
      <c r="M4" s="52"/>
      <c r="N4" s="51">
        <v>0</v>
      </c>
      <c r="O4" s="51" t="s">
        <v>621</v>
      </c>
      <c r="W4" s="51" t="s">
        <v>641</v>
      </c>
      <c r="X4" s="51" t="s">
        <v>641</v>
      </c>
      <c r="Y4" s="52"/>
      <c r="Z4" s="52"/>
      <c r="AA4" s="52"/>
      <c r="AB4" s="52"/>
      <c r="AC4" s="52"/>
    </row>
    <row r="5" spans="1:29" ht="16.2" thickBot="1">
      <c r="A5" s="56"/>
      <c r="B5" s="223" t="s">
        <v>252</v>
      </c>
      <c r="C5" s="385" t="s">
        <v>6631</v>
      </c>
      <c r="D5" s="386"/>
      <c r="E5" s="386"/>
      <c r="F5" s="386"/>
      <c r="G5" s="386"/>
      <c r="H5" s="387"/>
      <c r="I5" s="52"/>
      <c r="J5" s="52"/>
      <c r="K5" s="52"/>
      <c r="L5" s="52"/>
      <c r="M5" s="52"/>
      <c r="N5" s="109">
        <f t="shared" ref="N5:N71" si="0">+N4+1</f>
        <v>1</v>
      </c>
      <c r="O5" s="107" t="str">
        <f t="shared" ref="O5:O36" si="1">P5&amp;" "&amp;Q5</f>
        <v>1222 MINISTARSTVO ZNANOSTI, OBRAZOVANJA I MLADIH</v>
      </c>
      <c r="P5" s="107">
        <v>1222</v>
      </c>
      <c r="Q5" s="110" t="s">
        <v>3740</v>
      </c>
      <c r="R5" s="111"/>
      <c r="S5" s="112" t="s">
        <v>264</v>
      </c>
      <c r="T5" s="110" t="s">
        <v>265</v>
      </c>
      <c r="U5" s="108">
        <v>3271030</v>
      </c>
      <c r="V5" s="104" t="s">
        <v>1217</v>
      </c>
      <c r="W5" s="105" t="s">
        <v>953</v>
      </c>
      <c r="X5" s="106" t="s">
        <v>742</v>
      </c>
      <c r="Y5" s="52"/>
      <c r="Z5" s="52"/>
      <c r="AA5" s="52"/>
      <c r="AB5" s="52"/>
      <c r="AC5" s="52"/>
    </row>
    <row r="6" spans="1:29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52"/>
      <c r="N6" s="109">
        <f t="shared" si="0"/>
        <v>2</v>
      </c>
      <c r="O6" s="107" t="str">
        <f t="shared" si="1"/>
        <v>1757 SVEUČILIŠTE U ZAGREBU - FAKULTET ELEKTROTEHNIKE I RAČUNARSTVA</v>
      </c>
      <c r="P6" s="107">
        <v>1757</v>
      </c>
      <c r="Q6" s="110" t="s">
        <v>406</v>
      </c>
      <c r="R6" s="111" t="s">
        <v>387</v>
      </c>
      <c r="S6" s="112" t="s">
        <v>407</v>
      </c>
      <c r="T6" s="110" t="s">
        <v>265</v>
      </c>
      <c r="U6" s="108">
        <v>3276643</v>
      </c>
      <c r="V6" s="104" t="s">
        <v>408</v>
      </c>
      <c r="W6" s="105" t="s">
        <v>43</v>
      </c>
      <c r="X6" s="106" t="s">
        <v>42</v>
      </c>
      <c r="Y6" s="52"/>
      <c r="Z6" s="52"/>
      <c r="AA6" s="52"/>
      <c r="AB6" s="52"/>
      <c r="AC6" s="52"/>
    </row>
    <row r="7" spans="1:29" s="225" customFormat="1" ht="28.5" customHeight="1">
      <c r="B7" s="410" t="s">
        <v>6633</v>
      </c>
      <c r="C7" s="411"/>
      <c r="D7" s="411"/>
      <c r="E7" s="412"/>
      <c r="F7" s="412"/>
      <c r="G7" s="412"/>
      <c r="H7" s="412"/>
      <c r="I7" s="226"/>
      <c r="J7" s="226"/>
      <c r="K7" s="226"/>
      <c r="L7" s="226"/>
      <c r="M7" s="226"/>
      <c r="N7" s="109">
        <f t="shared" si="0"/>
        <v>3</v>
      </c>
      <c r="O7" s="107" t="str">
        <f t="shared" si="1"/>
        <v>1781 SVEUČILIŠTE U ZAGREBU - PRIRODOSLOVNO-MATEMATIČKI FAKULTET</v>
      </c>
      <c r="P7" s="107">
        <v>1781</v>
      </c>
      <c r="Q7" s="110" t="s">
        <v>459</v>
      </c>
      <c r="R7" s="111" t="s">
        <v>387</v>
      </c>
      <c r="S7" s="112" t="s">
        <v>460</v>
      </c>
      <c r="T7" s="110" t="s">
        <v>265</v>
      </c>
      <c r="U7" s="108">
        <v>3270149</v>
      </c>
      <c r="V7" s="104" t="s">
        <v>461</v>
      </c>
      <c r="W7" s="105" t="s">
        <v>43</v>
      </c>
      <c r="X7" s="106" t="s">
        <v>42</v>
      </c>
      <c r="Y7" s="226"/>
      <c r="Z7" s="226"/>
      <c r="AA7" s="226"/>
      <c r="AB7" s="226"/>
      <c r="AC7" s="226"/>
    </row>
    <row r="8" spans="1:29" s="225" customFormat="1" ht="12" customHeight="1">
      <c r="B8" s="178"/>
      <c r="C8" s="178"/>
      <c r="D8" s="178"/>
      <c r="F8" s="329"/>
      <c r="I8" s="226"/>
      <c r="J8" s="226"/>
      <c r="K8" s="226"/>
      <c r="L8" s="226"/>
      <c r="M8" s="226"/>
      <c r="N8" s="109">
        <f t="shared" si="0"/>
        <v>4</v>
      </c>
      <c r="O8" s="107" t="str">
        <f t="shared" si="1"/>
        <v>1790 SVEUČILIŠTE U ZAGREBU - FAKULTET KEMIJSKOG INŽENJERSTVA I TEHNOLOGIJE</v>
      </c>
      <c r="P8" s="107">
        <v>1790</v>
      </c>
      <c r="Q8" s="110" t="s">
        <v>413</v>
      </c>
      <c r="R8" s="111" t="s">
        <v>387</v>
      </c>
      <c r="S8" s="112" t="s">
        <v>414</v>
      </c>
      <c r="T8" s="110" t="s">
        <v>265</v>
      </c>
      <c r="U8" s="108">
        <v>3250270</v>
      </c>
      <c r="V8" s="104" t="s">
        <v>415</v>
      </c>
      <c r="W8" s="105" t="s">
        <v>43</v>
      </c>
      <c r="X8" s="106" t="s">
        <v>42</v>
      </c>
      <c r="Y8" s="226"/>
      <c r="Z8" s="226"/>
      <c r="AA8" s="226"/>
      <c r="AB8" s="226"/>
      <c r="AC8" s="226"/>
    </row>
    <row r="9" spans="1:29" s="225" customFormat="1" ht="12" customHeight="1">
      <c r="B9" s="409"/>
      <c r="C9" s="378"/>
      <c r="D9" s="378"/>
      <c r="E9" s="379"/>
      <c r="F9" s="379"/>
      <c r="G9" s="379"/>
      <c r="H9" s="379"/>
      <c r="I9" s="226"/>
      <c r="J9" s="226"/>
      <c r="K9" s="226"/>
      <c r="L9" s="226"/>
      <c r="M9" s="226"/>
      <c r="N9" s="109">
        <f t="shared" si="0"/>
        <v>5</v>
      </c>
      <c r="O9" s="107" t="str">
        <f t="shared" si="1"/>
        <v>1804 SVEUČILIŠTE U ZAGREBU - TEKSTILNO TEHNOLOŠKI FAKULTET</v>
      </c>
      <c r="P9" s="107">
        <v>1804</v>
      </c>
      <c r="Q9" s="110" t="s">
        <v>469</v>
      </c>
      <c r="R9" s="111" t="s">
        <v>387</v>
      </c>
      <c r="S9" s="112" t="s">
        <v>470</v>
      </c>
      <c r="T9" s="110" t="s">
        <v>265</v>
      </c>
      <c r="U9" s="108">
        <v>3207064</v>
      </c>
      <c r="V9" s="104" t="s">
        <v>471</v>
      </c>
      <c r="W9" s="105" t="s">
        <v>43</v>
      </c>
      <c r="X9" s="106" t="s">
        <v>42</v>
      </c>
      <c r="Y9" s="226"/>
      <c r="Z9" s="226"/>
      <c r="AA9" s="226"/>
      <c r="AB9" s="226"/>
      <c r="AC9" s="226"/>
    </row>
    <row r="10" spans="1:29" s="225" customFormat="1" ht="12" customHeight="1">
      <c r="B10" s="178"/>
      <c r="C10" s="178"/>
      <c r="D10" s="178"/>
      <c r="F10" s="329"/>
      <c r="I10" s="226"/>
      <c r="J10" s="226"/>
      <c r="K10" s="226"/>
      <c r="L10" s="226"/>
      <c r="M10" s="226"/>
      <c r="N10" s="109">
        <f t="shared" si="0"/>
        <v>6</v>
      </c>
      <c r="O10" s="107" t="str">
        <f t="shared" si="1"/>
        <v>1812 SVEUČILIŠTE U ZAGREBU - FAKULTET PROMETNIH ZNANOSTI</v>
      </c>
      <c r="P10" s="107">
        <v>1812</v>
      </c>
      <c r="Q10" s="110" t="s">
        <v>419</v>
      </c>
      <c r="R10" s="111" t="s">
        <v>387</v>
      </c>
      <c r="S10" s="112" t="s">
        <v>420</v>
      </c>
      <c r="T10" s="110" t="s">
        <v>265</v>
      </c>
      <c r="U10" s="108">
        <v>3260771</v>
      </c>
      <c r="V10" s="104" t="s">
        <v>421</v>
      </c>
      <c r="W10" s="105" t="s">
        <v>43</v>
      </c>
      <c r="X10" s="106" t="s">
        <v>42</v>
      </c>
      <c r="Y10" s="226"/>
      <c r="Z10" s="226"/>
      <c r="AA10" s="226"/>
      <c r="AB10" s="226"/>
      <c r="AC10" s="226"/>
    </row>
    <row r="11" spans="1:29" s="225" customFormat="1" ht="17.25" customHeight="1">
      <c r="B11" s="380" t="s">
        <v>3708</v>
      </c>
      <c r="C11" s="380"/>
      <c r="D11" s="380"/>
      <c r="E11" s="381"/>
      <c r="F11" s="381"/>
      <c r="G11" s="381"/>
      <c r="H11" s="381"/>
      <c r="I11" s="176"/>
      <c r="J11" s="226"/>
      <c r="K11" s="226"/>
      <c r="L11" s="226"/>
      <c r="M11" s="226"/>
      <c r="N11" s="109">
        <f t="shared" si="0"/>
        <v>7</v>
      </c>
      <c r="O11" s="107" t="str">
        <f t="shared" si="1"/>
        <v>1829 SVEUČILIŠTE U ZAGREBU - FAKULTET STROJARSTVA I BRODOGRADNJE</v>
      </c>
      <c r="P11" s="107">
        <v>1829</v>
      </c>
      <c r="Q11" s="110" t="s">
        <v>422</v>
      </c>
      <c r="R11" s="111" t="s">
        <v>387</v>
      </c>
      <c r="S11" s="112" t="s">
        <v>423</v>
      </c>
      <c r="T11" s="110" t="s">
        <v>265</v>
      </c>
      <c r="U11" s="108">
        <v>3276546</v>
      </c>
      <c r="V11" s="104" t="s">
        <v>424</v>
      </c>
      <c r="W11" s="105" t="s">
        <v>43</v>
      </c>
      <c r="X11" s="106" t="s">
        <v>42</v>
      </c>
      <c r="Y11" s="226"/>
      <c r="Z11" s="226"/>
      <c r="AA11" s="226"/>
      <c r="AB11" s="226"/>
      <c r="AC11" s="226"/>
    </row>
    <row r="12" spans="1:29" ht="16.5" customHeight="1">
      <c r="A12" s="57"/>
      <c r="B12" s="57"/>
      <c r="C12" s="57"/>
      <c r="D12" s="57"/>
      <c r="E12" s="52"/>
      <c r="F12" s="52"/>
      <c r="G12" s="52"/>
      <c r="H12" s="144" t="s">
        <v>3017</v>
      </c>
      <c r="I12" s="61"/>
      <c r="J12" s="52"/>
      <c r="K12" s="52"/>
      <c r="L12" s="52"/>
      <c r="M12" s="52"/>
      <c r="N12" s="109">
        <f t="shared" si="0"/>
        <v>8</v>
      </c>
      <c r="O12" s="107" t="str">
        <f t="shared" si="1"/>
        <v>1837 SVEUČILIŠTE U ZAGREBU - GRAĐEVINSKI FAKULTET</v>
      </c>
      <c r="P12" s="107">
        <v>1837</v>
      </c>
      <c r="Q12" s="110" t="s">
        <v>437</v>
      </c>
      <c r="R12" s="111" t="s">
        <v>387</v>
      </c>
      <c r="S12" s="112" t="s">
        <v>438</v>
      </c>
      <c r="T12" s="110" t="s">
        <v>265</v>
      </c>
      <c r="U12" s="108">
        <v>3227120</v>
      </c>
      <c r="V12" s="104" t="s">
        <v>439</v>
      </c>
      <c r="W12" s="105" t="s">
        <v>43</v>
      </c>
      <c r="X12" s="106" t="s">
        <v>42</v>
      </c>
      <c r="Y12" s="52"/>
      <c r="Z12" s="52"/>
      <c r="AA12" s="52"/>
      <c r="AB12" s="52"/>
      <c r="AC12" s="52"/>
    </row>
    <row r="13" spans="1:29" ht="28.8">
      <c r="A13" s="58"/>
      <c r="B13" s="58"/>
      <c r="C13" s="58" t="s">
        <v>3701</v>
      </c>
      <c r="D13" s="58" t="s">
        <v>3702</v>
      </c>
      <c r="E13" s="58" t="s">
        <v>3705</v>
      </c>
      <c r="F13" s="330" t="s">
        <v>6634</v>
      </c>
      <c r="G13" s="58" t="s">
        <v>3706</v>
      </c>
      <c r="H13" s="58" t="s">
        <v>3707</v>
      </c>
      <c r="I13" s="52"/>
      <c r="J13" s="52"/>
      <c r="K13" s="52"/>
      <c r="L13" s="52"/>
      <c r="M13" s="52"/>
      <c r="N13" s="109">
        <f t="shared" si="0"/>
        <v>9</v>
      </c>
      <c r="O13" s="107" t="str">
        <f t="shared" si="1"/>
        <v>1845 SVEUČILIŠTE U ZAGREBU - PREHRAMBENO BIOTEHNOLOŠKI FAKULTET</v>
      </c>
      <c r="P13" s="107">
        <v>1845</v>
      </c>
      <c r="Q13" s="110" t="s">
        <v>457</v>
      </c>
      <c r="R13" s="111" t="s">
        <v>387</v>
      </c>
      <c r="S13" s="112" t="s">
        <v>463</v>
      </c>
      <c r="T13" s="110" t="s">
        <v>265</v>
      </c>
      <c r="U13" s="108">
        <v>3207102</v>
      </c>
      <c r="V13" s="104" t="s">
        <v>458</v>
      </c>
      <c r="W13" s="105" t="s">
        <v>43</v>
      </c>
      <c r="X13" s="106" t="s">
        <v>42</v>
      </c>
      <c r="Y13" s="52"/>
      <c r="Z13" s="52"/>
      <c r="AA13" s="52"/>
      <c r="AB13" s="52"/>
      <c r="AC13" s="52"/>
    </row>
    <row r="14" spans="1:29" ht="19.5" customHeight="1">
      <c r="A14" s="62">
        <v>6</v>
      </c>
      <c r="B14" s="59" t="s">
        <v>4</v>
      </c>
      <c r="C14" s="286">
        <v>1553440</v>
      </c>
      <c r="D14" s="286">
        <v>1827714</v>
      </c>
      <c r="E14" s="63">
        <f>'A.1 PRIHODI I RASHODI EK'!F10</f>
        <v>2001549</v>
      </c>
      <c r="F14" s="356">
        <v>2001549</v>
      </c>
      <c r="G14" s="63">
        <f>'A.1 PRIHODI I RASHODI EK'!H10</f>
        <v>2007540</v>
      </c>
      <c r="H14" s="63">
        <f>'A.1 PRIHODI I RASHODI EK'!I10</f>
        <v>2016037</v>
      </c>
      <c r="I14" s="52"/>
      <c r="J14" s="65"/>
      <c r="K14" s="52"/>
      <c r="L14" s="52"/>
      <c r="M14" s="52"/>
      <c r="N14" s="109">
        <f t="shared" si="0"/>
        <v>10</v>
      </c>
      <c r="O14" s="107" t="str">
        <f t="shared" si="1"/>
        <v>1853 SVEUČILIŠTE U ZAGREBU - GEODETSKI FAKULTET</v>
      </c>
      <c r="P14" s="107">
        <v>1853</v>
      </c>
      <c r="Q14" s="110" t="s">
        <v>431</v>
      </c>
      <c r="R14" s="111" t="s">
        <v>387</v>
      </c>
      <c r="S14" s="112" t="s">
        <v>1193</v>
      </c>
      <c r="T14" s="110" t="s">
        <v>265</v>
      </c>
      <c r="U14" s="108">
        <v>3204987</v>
      </c>
      <c r="V14" s="104" t="s">
        <v>432</v>
      </c>
      <c r="W14" s="105" t="s">
        <v>43</v>
      </c>
      <c r="X14" s="106" t="s">
        <v>42</v>
      </c>
      <c r="Y14" s="52"/>
      <c r="Z14" s="52"/>
      <c r="AA14" s="52"/>
      <c r="AB14" s="52"/>
      <c r="AC14" s="52"/>
    </row>
    <row r="15" spans="1:29" ht="19.5" customHeight="1">
      <c r="A15" s="62">
        <v>7</v>
      </c>
      <c r="B15" s="64" t="s">
        <v>5</v>
      </c>
      <c r="C15" s="286"/>
      <c r="D15" s="286"/>
      <c r="E15" s="63">
        <f>'A.1 PRIHODI I RASHODI EK'!F18</f>
        <v>0</v>
      </c>
      <c r="F15" s="356">
        <v>0</v>
      </c>
      <c r="G15" s="63">
        <f>'A.1 PRIHODI I RASHODI EK'!H18</f>
        <v>0</v>
      </c>
      <c r="H15" s="63">
        <f>'A.1 PRIHODI I RASHODI EK'!I18</f>
        <v>0</v>
      </c>
      <c r="I15" s="52"/>
      <c r="J15" s="52"/>
      <c r="K15" s="52"/>
      <c r="L15" s="52"/>
      <c r="M15" s="52"/>
      <c r="N15" s="109">
        <f t="shared" si="0"/>
        <v>11</v>
      </c>
      <c r="O15" s="107" t="str">
        <f t="shared" si="1"/>
        <v xml:space="preserve">1861 SVEUČILIŠTE U ZAGREBU - ARHITEKTONSKI FAKULTET </v>
      </c>
      <c r="P15" s="107">
        <v>1861</v>
      </c>
      <c r="Q15" s="110" t="s">
        <v>398</v>
      </c>
      <c r="R15" s="111" t="s">
        <v>387</v>
      </c>
      <c r="S15" s="112" t="s">
        <v>399</v>
      </c>
      <c r="T15" s="110" t="s">
        <v>265</v>
      </c>
      <c r="U15" s="108">
        <v>3204952</v>
      </c>
      <c r="V15" s="104" t="s">
        <v>400</v>
      </c>
      <c r="W15" s="105" t="s">
        <v>43</v>
      </c>
      <c r="X15" s="106" t="s">
        <v>42</v>
      </c>
      <c r="Y15" s="52"/>
      <c r="Z15" s="52"/>
      <c r="AA15" s="52"/>
      <c r="AB15" s="52"/>
      <c r="AC15" s="52"/>
    </row>
    <row r="16" spans="1:29" ht="19.5" customHeight="1" thickBot="1">
      <c r="A16" s="363"/>
      <c r="B16" s="363" t="s">
        <v>3</v>
      </c>
      <c r="C16" s="364">
        <f>SUM(C14:C15)</f>
        <v>1553440</v>
      </c>
      <c r="D16" s="364">
        <f>SUM(D14:D15)</f>
        <v>1827714</v>
      </c>
      <c r="E16" s="364">
        <f>SUM(E14:E15)</f>
        <v>2001549</v>
      </c>
      <c r="F16" s="365">
        <v>2001549</v>
      </c>
      <c r="G16" s="364">
        <f>+G14+G15</f>
        <v>2007540</v>
      </c>
      <c r="H16" s="364">
        <f>+H14+H15</f>
        <v>2016037</v>
      </c>
      <c r="I16" s="52"/>
      <c r="J16" s="52"/>
      <c r="K16" s="52"/>
      <c r="L16" s="52"/>
      <c r="M16" s="52"/>
      <c r="N16" s="109">
        <f t="shared" si="0"/>
        <v>12</v>
      </c>
      <c r="O16" s="107" t="str">
        <f t="shared" si="1"/>
        <v>1870 SVEUČILIŠTE U ZAGREBU - STOMATOLOŠKI FAKULTET</v>
      </c>
      <c r="P16" s="107">
        <v>1870</v>
      </c>
      <c r="Q16" s="110" t="s">
        <v>465</v>
      </c>
      <c r="R16" s="111" t="s">
        <v>387</v>
      </c>
      <c r="S16" s="112" t="s">
        <v>466</v>
      </c>
      <c r="T16" s="110" t="s">
        <v>265</v>
      </c>
      <c r="U16" s="108">
        <v>3204995</v>
      </c>
      <c r="V16" s="104" t="s">
        <v>467</v>
      </c>
      <c r="W16" s="105" t="s">
        <v>43</v>
      </c>
      <c r="X16" s="106" t="s">
        <v>42</v>
      </c>
      <c r="Y16" s="52"/>
      <c r="Z16" s="52"/>
      <c r="AA16" s="52"/>
      <c r="AB16" s="52"/>
      <c r="AC16" s="52"/>
    </row>
    <row r="17" spans="1:29" ht="19.5" customHeight="1">
      <c r="A17" s="358">
        <v>3</v>
      </c>
      <c r="B17" s="359" t="s">
        <v>7</v>
      </c>
      <c r="C17" s="360">
        <v>1558917</v>
      </c>
      <c r="D17" s="360">
        <v>1787214</v>
      </c>
      <c r="E17" s="368">
        <f>'A.1 PRIHODI I RASHODI EK'!F26</f>
        <v>2121549</v>
      </c>
      <c r="F17" s="362">
        <f>SUM('Unos rashoda i izdataka'!K3:K27)+SUM('Unos rashoda i izdataka'!K33:K38)+'Unos rashoda P4'!H3</f>
        <v>2134022</v>
      </c>
      <c r="G17" s="361">
        <f>'A.1 PRIHODI I RASHODI EK'!H26</f>
        <v>2127540</v>
      </c>
      <c r="H17" s="361">
        <f>'A.1 PRIHODI I RASHODI EK'!I26</f>
        <v>2116037</v>
      </c>
      <c r="I17" s="52"/>
      <c r="J17" s="52"/>
      <c r="K17" s="52"/>
      <c r="L17" s="52"/>
      <c r="M17" s="52"/>
      <c r="N17" s="109">
        <f t="shared" si="0"/>
        <v>13</v>
      </c>
      <c r="O17" s="107" t="str">
        <f t="shared" si="1"/>
        <v>1888 SVEUČILIŠTE U ZAGREBU - MEDICINSKI FAKULTET</v>
      </c>
      <c r="P17" s="107">
        <v>1888</v>
      </c>
      <c r="Q17" s="110" t="s">
        <v>446</v>
      </c>
      <c r="R17" s="111" t="s">
        <v>387</v>
      </c>
      <c r="S17" s="112" t="s">
        <v>447</v>
      </c>
      <c r="T17" s="110" t="s">
        <v>265</v>
      </c>
      <c r="U17" s="108">
        <v>3270211</v>
      </c>
      <c r="V17" s="104" t="s">
        <v>448</v>
      </c>
      <c r="W17" s="105" t="s">
        <v>43</v>
      </c>
      <c r="X17" s="106" t="s">
        <v>42</v>
      </c>
      <c r="Y17" s="52"/>
      <c r="Z17" s="52"/>
      <c r="AA17" s="52"/>
      <c r="AB17" s="52"/>
      <c r="AC17" s="52"/>
    </row>
    <row r="18" spans="1:29" ht="19.5" customHeight="1">
      <c r="A18" s="62">
        <v>4</v>
      </c>
      <c r="B18" s="64" t="s">
        <v>8</v>
      </c>
      <c r="C18" s="283">
        <v>45974</v>
      </c>
      <c r="D18" s="283">
        <v>40500</v>
      </c>
      <c r="E18" s="369">
        <f>'A.1 PRIHODI I RASHODI EK'!F34</f>
        <v>36000</v>
      </c>
      <c r="F18" s="355">
        <f>SUM('Unos rashoda i izdataka'!K28:K32)+'Unos rashoda i izdataka'!K39</f>
        <v>23527</v>
      </c>
      <c r="G18" s="68">
        <f>'A.1 PRIHODI I RASHODI EK'!H34</f>
        <v>36000</v>
      </c>
      <c r="H18" s="68">
        <f>'A.1 PRIHODI I RASHODI EK'!I34</f>
        <v>18000</v>
      </c>
      <c r="I18" s="52"/>
      <c r="J18" s="52"/>
      <c r="K18" s="52"/>
      <c r="L18" s="52"/>
      <c r="M18" s="52"/>
      <c r="N18" s="109">
        <f t="shared" si="0"/>
        <v>14</v>
      </c>
      <c r="O18" s="107" t="str">
        <f t="shared" si="1"/>
        <v>1896 SVEUČILIŠTE U ZAGREBU - FAKULTET ŠUMARSTVA I DRVNE TEHNOLOGIJE</v>
      </c>
      <c r="P18" s="107">
        <v>1896</v>
      </c>
      <c r="Q18" s="110" t="s">
        <v>1239</v>
      </c>
      <c r="R18" s="111" t="s">
        <v>387</v>
      </c>
      <c r="S18" s="112" t="s">
        <v>390</v>
      </c>
      <c r="T18" s="110" t="s">
        <v>265</v>
      </c>
      <c r="U18" s="108">
        <v>3281485</v>
      </c>
      <c r="V18" s="104" t="s">
        <v>468</v>
      </c>
      <c r="W18" s="105" t="s">
        <v>43</v>
      </c>
      <c r="X18" s="106" t="s">
        <v>42</v>
      </c>
      <c r="Y18" s="52"/>
      <c r="Z18" s="52"/>
      <c r="AA18" s="52"/>
      <c r="AB18" s="52"/>
      <c r="AC18" s="52"/>
    </row>
    <row r="19" spans="1:29" ht="19.5" customHeight="1">
      <c r="A19" s="66"/>
      <c r="B19" s="64" t="s">
        <v>6</v>
      </c>
      <c r="C19" s="67">
        <f>SUM(C17:C18)</f>
        <v>1604891</v>
      </c>
      <c r="D19" s="67">
        <f>SUM(D17:D18)</f>
        <v>1827714</v>
      </c>
      <c r="E19" s="67">
        <f>SUM(E17:E18)</f>
        <v>2157549</v>
      </c>
      <c r="F19" s="367">
        <f>F17+F18</f>
        <v>2157549</v>
      </c>
      <c r="G19" s="67">
        <f>+G17+G18</f>
        <v>2163540</v>
      </c>
      <c r="H19" s="67">
        <f>+H17+H18</f>
        <v>2134037</v>
      </c>
      <c r="I19" s="52"/>
      <c r="J19" s="52"/>
      <c r="K19" s="52"/>
      <c r="L19" s="52"/>
      <c r="M19" s="52"/>
      <c r="N19" s="109">
        <f t="shared" si="0"/>
        <v>15</v>
      </c>
      <c r="O19" s="107" t="str">
        <f t="shared" si="1"/>
        <v>1907 SVEUČILIŠTE U ZAGREBU - FAKULTET POLITIČKIH ZNANOSTI</v>
      </c>
      <c r="P19" s="107">
        <v>1907</v>
      </c>
      <c r="Q19" s="110" t="s">
        <v>416</v>
      </c>
      <c r="R19" s="111" t="s">
        <v>387</v>
      </c>
      <c r="S19" s="112" t="s">
        <v>417</v>
      </c>
      <c r="T19" s="110" t="s">
        <v>265</v>
      </c>
      <c r="U19" s="108">
        <v>3270262</v>
      </c>
      <c r="V19" s="104" t="s">
        <v>418</v>
      </c>
      <c r="W19" s="105" t="s">
        <v>43</v>
      </c>
      <c r="X19" s="106" t="s">
        <v>42</v>
      </c>
      <c r="Y19" s="52"/>
      <c r="Z19" s="52"/>
      <c r="AA19" s="52"/>
      <c r="AB19" s="52"/>
      <c r="AC19" s="52"/>
    </row>
    <row r="20" spans="1:29">
      <c r="A20" s="59"/>
      <c r="B20" s="59" t="s">
        <v>9</v>
      </c>
      <c r="C20" s="60">
        <f>+C16-C19</f>
        <v>-51451</v>
      </c>
      <c r="D20" s="60">
        <f>+D16-D19</f>
        <v>0</v>
      </c>
      <c r="E20" s="60">
        <f>+E16-E19</f>
        <v>-156000</v>
      </c>
      <c r="F20" s="357">
        <v>-156000</v>
      </c>
      <c r="G20" s="60">
        <f>+G16-G19</f>
        <v>-156000</v>
      </c>
      <c r="H20" s="60">
        <f>+H16-H19</f>
        <v>-118000</v>
      </c>
      <c r="I20" s="52"/>
      <c r="J20" s="52"/>
      <c r="K20" s="65"/>
      <c r="L20" s="52"/>
      <c r="M20" s="52"/>
      <c r="N20" s="109">
        <f t="shared" si="0"/>
        <v>16</v>
      </c>
      <c r="O20" s="107" t="str">
        <f t="shared" si="1"/>
        <v>1915 SVEUČILIŠTE U ZAGREBU - PRAVNI FAKULTET</v>
      </c>
      <c r="P20" s="107">
        <v>1915</v>
      </c>
      <c r="Q20" s="110" t="s">
        <v>454</v>
      </c>
      <c r="R20" s="111" t="s">
        <v>387</v>
      </c>
      <c r="S20" s="112" t="s">
        <v>455</v>
      </c>
      <c r="T20" s="110" t="s">
        <v>265</v>
      </c>
      <c r="U20" s="108">
        <v>3225909</v>
      </c>
      <c r="V20" s="104" t="s">
        <v>456</v>
      </c>
      <c r="W20" s="105" t="s">
        <v>43</v>
      </c>
      <c r="X20" s="106" t="s">
        <v>42</v>
      </c>
      <c r="Y20" s="52"/>
      <c r="Z20" s="52"/>
      <c r="AA20" s="52"/>
      <c r="AB20" s="52"/>
      <c r="AC20" s="52"/>
    </row>
    <row r="21" spans="1:29" ht="11.25" customHeight="1">
      <c r="B21" s="376"/>
      <c r="C21" s="376"/>
      <c r="D21" s="376"/>
      <c r="E21" s="377"/>
      <c r="F21" s="377"/>
      <c r="G21" s="377"/>
      <c r="H21" s="377"/>
      <c r="I21" s="52"/>
      <c r="J21" s="52"/>
      <c r="K21" s="70"/>
      <c r="L21" s="52"/>
      <c r="M21" s="52"/>
      <c r="N21" s="109">
        <f t="shared" si="0"/>
        <v>17</v>
      </c>
      <c r="O21" s="107" t="str">
        <f t="shared" si="1"/>
        <v>1923 SVEUČILIŠTE U ZAGREBU - AGRONOMSKI FAKULTET</v>
      </c>
      <c r="P21" s="107">
        <v>1923</v>
      </c>
      <c r="Q21" s="110" t="s">
        <v>389</v>
      </c>
      <c r="R21" s="111" t="s">
        <v>387</v>
      </c>
      <c r="S21" s="112" t="s">
        <v>390</v>
      </c>
      <c r="T21" s="110" t="s">
        <v>265</v>
      </c>
      <c r="U21" s="108">
        <v>3283097</v>
      </c>
      <c r="V21" s="104" t="s">
        <v>391</v>
      </c>
      <c r="W21" s="105" t="s">
        <v>43</v>
      </c>
      <c r="X21" s="106" t="s">
        <v>42</v>
      </c>
      <c r="Y21" s="52"/>
      <c r="Z21" s="52"/>
      <c r="AA21" s="52"/>
      <c r="AB21" s="52"/>
      <c r="AC21" s="52"/>
    </row>
    <row r="22" spans="1:29" s="225" customFormat="1" ht="17.399999999999999">
      <c r="B22" s="378" t="s">
        <v>3709</v>
      </c>
      <c r="C22" s="378"/>
      <c r="D22" s="378"/>
      <c r="E22" s="379"/>
      <c r="F22" s="379"/>
      <c r="G22" s="379"/>
      <c r="H22" s="379"/>
      <c r="I22" s="226"/>
      <c r="J22" s="226"/>
      <c r="K22" s="227"/>
      <c r="L22" s="226"/>
      <c r="M22" s="226"/>
      <c r="N22" s="109">
        <f t="shared" si="0"/>
        <v>18</v>
      </c>
      <c r="O22" s="107" t="str">
        <f t="shared" si="1"/>
        <v>1931 SVEUČILIŠTE U ZAGREBU - EKONOMSKI FAKULTET</v>
      </c>
      <c r="P22" s="107">
        <v>1931</v>
      </c>
      <c r="Q22" s="110" t="s">
        <v>404</v>
      </c>
      <c r="R22" s="111" t="s">
        <v>387</v>
      </c>
      <c r="S22" s="112" t="s">
        <v>1188</v>
      </c>
      <c r="T22" s="110" t="s">
        <v>265</v>
      </c>
      <c r="U22" s="108">
        <v>3272079</v>
      </c>
      <c r="V22" s="104" t="s">
        <v>405</v>
      </c>
      <c r="W22" s="105" t="s">
        <v>43</v>
      </c>
      <c r="X22" s="106" t="s">
        <v>42</v>
      </c>
      <c r="Y22" s="226"/>
      <c r="Z22" s="226"/>
      <c r="AA22" s="226"/>
      <c r="AB22" s="226"/>
      <c r="AC22" s="226"/>
    </row>
    <row r="23" spans="1:29">
      <c r="A23" s="57"/>
      <c r="B23" s="57"/>
      <c r="C23" s="57"/>
      <c r="D23" s="57"/>
      <c r="E23" s="52"/>
      <c r="F23" s="52"/>
      <c r="G23" s="52"/>
      <c r="H23" s="144" t="s">
        <v>3017</v>
      </c>
      <c r="I23" s="52"/>
      <c r="J23" s="52"/>
      <c r="K23" s="52"/>
      <c r="L23" s="52"/>
      <c r="M23" s="52"/>
      <c r="N23" s="109">
        <f t="shared" si="0"/>
        <v>19</v>
      </c>
      <c r="O23" s="107" t="str">
        <f t="shared" si="1"/>
        <v>1940 SVEUČILIŠTE U ZAGREBU - UČITELJSKI FAKULTET</v>
      </c>
      <c r="P23" s="107">
        <v>1940</v>
      </c>
      <c r="Q23" s="110" t="s">
        <v>472</v>
      </c>
      <c r="R23" s="111" t="s">
        <v>387</v>
      </c>
      <c r="S23" s="112" t="s">
        <v>473</v>
      </c>
      <c r="T23" s="110" t="s">
        <v>265</v>
      </c>
      <c r="U23" s="108">
        <v>1422545</v>
      </c>
      <c r="V23" s="104" t="s">
        <v>474</v>
      </c>
      <c r="W23" s="105" t="s">
        <v>43</v>
      </c>
      <c r="X23" s="106" t="s">
        <v>42</v>
      </c>
      <c r="Y23" s="52"/>
      <c r="Z23" s="52"/>
      <c r="AA23" s="52"/>
      <c r="AB23" s="52"/>
      <c r="AC23" s="52"/>
    </row>
    <row r="24" spans="1:29" ht="30.75" customHeight="1">
      <c r="A24" s="58"/>
      <c r="B24" s="58"/>
      <c r="C24" s="58" t="s">
        <v>3701</v>
      </c>
      <c r="D24" s="58" t="s">
        <v>3702</v>
      </c>
      <c r="E24" s="58" t="s">
        <v>3705</v>
      </c>
      <c r="F24" s="58" t="s">
        <v>6634</v>
      </c>
      <c r="G24" s="58" t="s">
        <v>3706</v>
      </c>
      <c r="H24" s="58" t="s">
        <v>3707</v>
      </c>
      <c r="I24" s="52"/>
      <c r="J24" s="52"/>
      <c r="K24" s="73"/>
      <c r="L24" s="52"/>
      <c r="M24" s="52"/>
      <c r="N24" s="109">
        <f t="shared" si="0"/>
        <v>20</v>
      </c>
      <c r="O24" s="107" t="str">
        <f t="shared" si="1"/>
        <v>1958 SVEUČILIŠTE U ZAGREBU - FILOZOFSKI FAKULTET</v>
      </c>
      <c r="P24" s="107">
        <v>1958</v>
      </c>
      <c r="Q24" s="110" t="s">
        <v>428</v>
      </c>
      <c r="R24" s="111" t="s">
        <v>387</v>
      </c>
      <c r="S24" s="112" t="s">
        <v>429</v>
      </c>
      <c r="T24" s="110" t="s">
        <v>265</v>
      </c>
      <c r="U24" s="108">
        <v>3254852</v>
      </c>
      <c r="V24" s="104" t="s">
        <v>430</v>
      </c>
      <c r="W24" s="105" t="s">
        <v>43</v>
      </c>
      <c r="X24" s="106" t="s">
        <v>42</v>
      </c>
      <c r="Y24" s="52"/>
      <c r="Z24" s="52"/>
      <c r="AA24" s="52"/>
      <c r="AB24" s="52"/>
      <c r="AC24" s="52"/>
    </row>
    <row r="25" spans="1:29" ht="28.8">
      <c r="A25" s="62">
        <v>8</v>
      </c>
      <c r="B25" s="59" t="s">
        <v>12</v>
      </c>
      <c r="C25" s="286"/>
      <c r="D25" s="286"/>
      <c r="E25" s="63">
        <f>'B.1 RAČUN FINANC EK'!F10</f>
        <v>0</v>
      </c>
      <c r="F25" s="63">
        <v>0</v>
      </c>
      <c r="G25" s="63">
        <f>'B.1 RAČUN FINANC EK'!G10</f>
        <v>0</v>
      </c>
      <c r="H25" s="63">
        <f>'B.1 RAČUN FINANC EK'!H10</f>
        <v>0</v>
      </c>
      <c r="I25" s="52"/>
      <c r="J25" s="52"/>
      <c r="K25" s="52"/>
      <c r="L25" s="52"/>
      <c r="M25" s="52"/>
      <c r="N25" s="109">
        <f t="shared" si="0"/>
        <v>21</v>
      </c>
      <c r="O25" s="107" t="str">
        <f t="shared" si="1"/>
        <v xml:space="preserve">1966 SVEUČILIŠTE U ZAGREBU - EDUKACIJSKO-REHABILITACIJSKI FAKULTET </v>
      </c>
      <c r="P25" s="107">
        <v>1966</v>
      </c>
      <c r="Q25" s="110" t="s">
        <v>401</v>
      </c>
      <c r="R25" s="111" t="s">
        <v>387</v>
      </c>
      <c r="S25" s="112" t="s">
        <v>402</v>
      </c>
      <c r="T25" s="110" t="s">
        <v>265</v>
      </c>
      <c r="U25" s="108">
        <v>3219780</v>
      </c>
      <c r="V25" s="104" t="s">
        <v>403</v>
      </c>
      <c r="W25" s="105" t="s">
        <v>43</v>
      </c>
      <c r="X25" s="106" t="s">
        <v>42</v>
      </c>
      <c r="Y25" s="52"/>
      <c r="Z25" s="52"/>
      <c r="AA25" s="52"/>
      <c r="AB25" s="52"/>
      <c r="AC25" s="52"/>
    </row>
    <row r="26" spans="1:29" ht="28.8">
      <c r="A26" s="62">
        <v>5</v>
      </c>
      <c r="B26" s="59" t="s">
        <v>13</v>
      </c>
      <c r="C26" s="286"/>
      <c r="D26" s="286"/>
      <c r="E26" s="63">
        <f>'B.1 RAČUN FINANC EK'!F15</f>
        <v>0</v>
      </c>
      <c r="F26" s="63">
        <v>0</v>
      </c>
      <c r="G26" s="63">
        <f>'B.1 RAČUN FINANC EK'!G15</f>
        <v>0</v>
      </c>
      <c r="H26" s="63">
        <f>'B.1 RAČUN FINANC EK'!H15</f>
        <v>0</v>
      </c>
      <c r="I26" s="74"/>
      <c r="J26" s="52"/>
      <c r="K26" s="52"/>
      <c r="L26" s="52"/>
      <c r="M26" s="52"/>
      <c r="N26" s="109">
        <f t="shared" si="0"/>
        <v>22</v>
      </c>
      <c r="O26" s="107" t="str">
        <f t="shared" si="1"/>
        <v>1974 SVEUČILIŠTE U ZAGREBU - AKADEMIJA DRAMSKE UMJETNOSTI</v>
      </c>
      <c r="P26" s="107">
        <v>1974</v>
      </c>
      <c r="Q26" s="110" t="s">
        <v>392</v>
      </c>
      <c r="R26" s="111" t="s">
        <v>387</v>
      </c>
      <c r="S26" s="112" t="s">
        <v>393</v>
      </c>
      <c r="T26" s="110" t="s">
        <v>265</v>
      </c>
      <c r="U26" s="108">
        <v>3205029</v>
      </c>
      <c r="V26" s="104" t="s">
        <v>394</v>
      </c>
      <c r="W26" s="105" t="s">
        <v>43</v>
      </c>
      <c r="X26" s="106" t="s">
        <v>42</v>
      </c>
      <c r="Y26" s="52"/>
      <c r="Z26" s="52"/>
      <c r="AA26" s="52"/>
      <c r="AB26" s="52"/>
      <c r="AC26" s="52"/>
    </row>
    <row r="27" spans="1:29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v>0</v>
      </c>
      <c r="G27" s="67">
        <f>+G25-G26</f>
        <v>0</v>
      </c>
      <c r="H27" s="67">
        <f>+H25-H26</f>
        <v>0</v>
      </c>
      <c r="I27" s="52"/>
      <c r="J27" s="52"/>
      <c r="K27" s="52"/>
      <c r="L27" s="52"/>
      <c r="M27" s="52"/>
      <c r="N27" s="109">
        <f t="shared" si="0"/>
        <v>23</v>
      </c>
      <c r="O27" s="107" t="str">
        <f t="shared" si="1"/>
        <v>1982 SVEUČILIŠTE U ZAGREBU - AKADEMIJA LIKOVNIH UMJETNOSTI</v>
      </c>
      <c r="P27" s="107">
        <v>1982</v>
      </c>
      <c r="Q27" s="110" t="s">
        <v>395</v>
      </c>
      <c r="R27" s="111" t="s">
        <v>387</v>
      </c>
      <c r="S27" s="112" t="s">
        <v>396</v>
      </c>
      <c r="T27" s="110" t="s">
        <v>265</v>
      </c>
      <c r="U27" s="108">
        <v>3207919</v>
      </c>
      <c r="V27" s="104" t="s">
        <v>397</v>
      </c>
      <c r="W27" s="105" t="s">
        <v>43</v>
      </c>
      <c r="X27" s="106" t="s">
        <v>42</v>
      </c>
      <c r="Y27" s="52"/>
      <c r="Z27" s="52"/>
      <c r="AA27" s="52"/>
      <c r="AB27" s="52"/>
      <c r="AC27" s="52"/>
    </row>
    <row r="28" spans="1:29" ht="28.8">
      <c r="A28" s="69" t="s">
        <v>10</v>
      </c>
      <c r="B28" s="136" t="s">
        <v>2862</v>
      </c>
      <c r="C28" s="325"/>
      <c r="D28" s="283">
        <v>440986</v>
      </c>
      <c r="E28" s="68">
        <f>+'Unos prijenosa'!D5</f>
        <v>440986</v>
      </c>
      <c r="F28" s="68">
        <v>440986</v>
      </c>
      <c r="G28" s="68">
        <f>+'Unos prijenosa'!D13</f>
        <v>284986</v>
      </c>
      <c r="H28" s="68">
        <f>+'Unos prijenosa'!D21</f>
        <v>128986</v>
      </c>
      <c r="I28" s="52"/>
      <c r="J28" s="52"/>
      <c r="K28" s="52"/>
      <c r="L28" s="52"/>
      <c r="M28" s="52"/>
      <c r="N28" s="109">
        <f t="shared" si="0"/>
        <v>24</v>
      </c>
      <c r="O28" s="107" t="str">
        <f t="shared" si="1"/>
        <v>1999 SVEUČILIŠTE U ZAGREBU - MUZIČKA AKADEMIJA</v>
      </c>
      <c r="P28" s="107">
        <v>1999</v>
      </c>
      <c r="Q28" s="110" t="s">
        <v>452</v>
      </c>
      <c r="R28" s="111" t="s">
        <v>387</v>
      </c>
      <c r="S28" s="112" t="s">
        <v>1195</v>
      </c>
      <c r="T28" s="110" t="s">
        <v>265</v>
      </c>
      <c r="U28" s="108">
        <v>3205002</v>
      </c>
      <c r="V28" s="104" t="s">
        <v>453</v>
      </c>
      <c r="W28" s="105" t="s">
        <v>43</v>
      </c>
      <c r="X28" s="106" t="s">
        <v>42</v>
      </c>
      <c r="Y28" s="52"/>
      <c r="Z28" s="52"/>
      <c r="AA28" s="52"/>
      <c r="AB28" s="52"/>
      <c r="AC28" s="52"/>
    </row>
    <row r="29" spans="1:29" ht="28.8">
      <c r="A29" s="69" t="s">
        <v>11</v>
      </c>
      <c r="B29" s="136" t="s">
        <v>3652</v>
      </c>
      <c r="C29" s="326"/>
      <c r="D29" s="284">
        <v>-440986</v>
      </c>
      <c r="E29" s="71">
        <f>+'Unos prijenosa'!D7</f>
        <v>-284986</v>
      </c>
      <c r="F29" s="71">
        <v>-284986</v>
      </c>
      <c r="G29" s="71">
        <f>+'Unos prijenosa'!D15</f>
        <v>-128986</v>
      </c>
      <c r="H29" s="72">
        <f>+'Unos prijenosa'!D23</f>
        <v>-10986</v>
      </c>
      <c r="I29" s="52"/>
      <c r="J29" s="77"/>
      <c r="K29" s="52"/>
      <c r="L29" s="52"/>
      <c r="M29" s="52"/>
      <c r="N29" s="109">
        <f t="shared" si="0"/>
        <v>25</v>
      </c>
      <c r="O29" s="107" t="str">
        <f t="shared" si="1"/>
        <v>2006 SVEUČILIŠTE U ZAGREBU - KINEZIOLOŠKI FAKULTET</v>
      </c>
      <c r="P29" s="107">
        <v>2006</v>
      </c>
      <c r="Q29" s="110" t="s">
        <v>443</v>
      </c>
      <c r="R29" s="111" t="s">
        <v>387</v>
      </c>
      <c r="S29" s="112" t="s">
        <v>444</v>
      </c>
      <c r="T29" s="110" t="s">
        <v>265</v>
      </c>
      <c r="U29" s="108">
        <v>3274080</v>
      </c>
      <c r="V29" s="104" t="s">
        <v>445</v>
      </c>
      <c r="W29" s="105" t="s">
        <v>43</v>
      </c>
      <c r="X29" s="106" t="s">
        <v>42</v>
      </c>
      <c r="Y29" s="52"/>
      <c r="Z29" s="52"/>
      <c r="AA29" s="52"/>
      <c r="AB29" s="52"/>
      <c r="AC29" s="52"/>
    </row>
    <row r="30" spans="1:29" ht="18.75" customHeight="1">
      <c r="A30" s="59"/>
      <c r="B30" s="59" t="s">
        <v>14</v>
      </c>
      <c r="C30" s="67">
        <f>+C27+C28+C29</f>
        <v>0</v>
      </c>
      <c r="D30" s="67">
        <f>+D27+D28+D29</f>
        <v>0</v>
      </c>
      <c r="E30" s="67">
        <f>+E27+E28+E29</f>
        <v>156000</v>
      </c>
      <c r="F30" s="67">
        <v>156000</v>
      </c>
      <c r="G30" s="67">
        <f>+G27+G28+G29</f>
        <v>156000</v>
      </c>
      <c r="H30" s="67">
        <f>+H27+H28+H29</f>
        <v>118000</v>
      </c>
      <c r="I30" s="52"/>
      <c r="J30" s="52"/>
      <c r="K30" s="52"/>
      <c r="L30" s="52"/>
      <c r="M30" s="52"/>
      <c r="N30" s="109">
        <f t="shared" si="0"/>
        <v>26</v>
      </c>
      <c r="O30" s="107" t="str">
        <f t="shared" si="1"/>
        <v xml:space="preserve">2014 SVEUČILIŠTE U ZAGREBU - FARMACEUTSKO-BIOKEMIJSKI FAKULTET </v>
      </c>
      <c r="P30" s="107">
        <v>2014</v>
      </c>
      <c r="Q30" s="110" t="s">
        <v>425</v>
      </c>
      <c r="R30" s="111" t="s">
        <v>387</v>
      </c>
      <c r="S30" s="112" t="s">
        <v>426</v>
      </c>
      <c r="T30" s="110" t="s">
        <v>265</v>
      </c>
      <c r="U30" s="108">
        <v>3205037</v>
      </c>
      <c r="V30" s="104" t="s">
        <v>427</v>
      </c>
      <c r="W30" s="105" t="s">
        <v>43</v>
      </c>
      <c r="X30" s="106" t="s">
        <v>42</v>
      </c>
      <c r="Y30" s="52"/>
      <c r="Z30" s="52"/>
      <c r="AA30" s="52"/>
      <c r="AB30" s="52"/>
      <c r="AC30" s="52"/>
    </row>
    <row r="31" spans="1:29">
      <c r="B31" s="376"/>
      <c r="C31" s="376"/>
      <c r="D31" s="376"/>
      <c r="E31" s="377"/>
      <c r="F31" s="377"/>
      <c r="G31" s="377"/>
      <c r="H31" s="377"/>
      <c r="I31" s="78"/>
      <c r="J31" s="79"/>
      <c r="K31" s="79"/>
      <c r="L31" s="79"/>
      <c r="M31" s="79"/>
      <c r="N31" s="109">
        <f t="shared" si="0"/>
        <v>27</v>
      </c>
      <c r="O31" s="107" t="str">
        <f t="shared" si="1"/>
        <v>2022 SVEUČILIŠTE U ZAGREBU - VETERINARSKI FAKULTET</v>
      </c>
      <c r="P31" s="107">
        <v>2022</v>
      </c>
      <c r="Q31" s="110" t="s">
        <v>475</v>
      </c>
      <c r="R31" s="111" t="s">
        <v>387</v>
      </c>
      <c r="S31" s="112" t="s">
        <v>476</v>
      </c>
      <c r="T31" s="110" t="s">
        <v>265</v>
      </c>
      <c r="U31" s="108">
        <v>3225755</v>
      </c>
      <c r="V31" s="104" t="s">
        <v>477</v>
      </c>
      <c r="W31" s="105" t="s">
        <v>43</v>
      </c>
      <c r="X31" s="106" t="s">
        <v>42</v>
      </c>
      <c r="Y31" s="79"/>
      <c r="Z31" s="79"/>
      <c r="AA31" s="79"/>
      <c r="AB31" s="79"/>
      <c r="AC31" s="79"/>
    </row>
    <row r="32" spans="1:29" ht="24.6" customHeight="1">
      <c r="A32" s="75"/>
      <c r="B32" s="75" t="s">
        <v>2863</v>
      </c>
      <c r="C32" s="76">
        <f>+C20+C30</f>
        <v>-51451</v>
      </c>
      <c r="D32" s="76">
        <f>+D20+D30</f>
        <v>0</v>
      </c>
      <c r="E32" s="76">
        <f>+E20+E30</f>
        <v>0</v>
      </c>
      <c r="F32" s="76">
        <v>0</v>
      </c>
      <c r="G32" s="76">
        <f>+G20+G30</f>
        <v>0</v>
      </c>
      <c r="H32" s="76">
        <f>+H20+H30</f>
        <v>0</v>
      </c>
      <c r="I32" s="52"/>
      <c r="J32" s="52"/>
      <c r="K32" s="52"/>
      <c r="L32" s="52"/>
      <c r="M32" s="52"/>
      <c r="N32" s="109">
        <f t="shared" si="0"/>
        <v>28</v>
      </c>
      <c r="O32" s="107" t="str">
        <f t="shared" si="1"/>
        <v>2047 SVEUČILIŠTE U ZAGREBU - RUDARSKO-GEOLOŠKO-NAFTNI FAKULTET</v>
      </c>
      <c r="P32" s="107">
        <v>2047</v>
      </c>
      <c r="Q32" s="110" t="s">
        <v>462</v>
      </c>
      <c r="R32" s="111" t="s">
        <v>387</v>
      </c>
      <c r="S32" s="112" t="s">
        <v>463</v>
      </c>
      <c r="T32" s="110" t="s">
        <v>265</v>
      </c>
      <c r="U32" s="108">
        <v>3207005</v>
      </c>
      <c r="V32" s="104" t="s">
        <v>464</v>
      </c>
      <c r="W32" s="105" t="s">
        <v>43</v>
      </c>
      <c r="X32" s="106" t="s">
        <v>42</v>
      </c>
      <c r="Y32" s="52"/>
      <c r="Z32" s="52"/>
      <c r="AA32" s="52"/>
      <c r="AB32" s="52"/>
      <c r="AC32" s="52"/>
    </row>
    <row r="33" spans="1:29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52"/>
      <c r="N33" s="109">
        <f t="shared" si="0"/>
        <v>29</v>
      </c>
      <c r="O33" s="107" t="str">
        <f t="shared" si="1"/>
        <v>2063 FAKULTET ORGANIZACIJE I INFORMATIKE U VARAŽDINU</v>
      </c>
      <c r="P33" s="107">
        <v>2063</v>
      </c>
      <c r="Q33" s="110" t="s">
        <v>478</v>
      </c>
      <c r="R33" s="111" t="s">
        <v>387</v>
      </c>
      <c r="S33" s="112" t="s">
        <v>479</v>
      </c>
      <c r="T33" s="110" t="s">
        <v>435</v>
      </c>
      <c r="U33" s="108">
        <v>3006107</v>
      </c>
      <c r="V33" s="104" t="s">
        <v>480</v>
      </c>
      <c r="W33" s="105" t="s">
        <v>43</v>
      </c>
      <c r="X33" s="106" t="s">
        <v>42</v>
      </c>
      <c r="Y33" s="52"/>
      <c r="Z33" s="52"/>
      <c r="AA33" s="52"/>
      <c r="AB33" s="52"/>
      <c r="AC33" s="52"/>
    </row>
    <row r="34" spans="1:29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09">
        <f t="shared" si="0"/>
        <v>30</v>
      </c>
      <c r="O34" s="107" t="str">
        <f t="shared" si="1"/>
        <v>2071 SVEUČILIŠTE U ZAGREBU - METALURŠKI FAKULTET SISAK</v>
      </c>
      <c r="P34" s="107">
        <v>2071</v>
      </c>
      <c r="Q34" s="110" t="s">
        <v>449</v>
      </c>
      <c r="R34" s="111" t="s">
        <v>387</v>
      </c>
      <c r="S34" s="112" t="s">
        <v>450</v>
      </c>
      <c r="T34" s="110" t="s">
        <v>1194</v>
      </c>
      <c r="U34" s="108">
        <v>3313786</v>
      </c>
      <c r="V34" s="104" t="s">
        <v>451</v>
      </c>
      <c r="W34" s="105" t="s">
        <v>43</v>
      </c>
      <c r="X34" s="106" t="s">
        <v>42</v>
      </c>
      <c r="Y34" s="52"/>
      <c r="Z34" s="52"/>
      <c r="AA34" s="52"/>
      <c r="AB34" s="52"/>
      <c r="AC34" s="52"/>
    </row>
    <row r="35" spans="1:29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9">
        <f t="shared" si="0"/>
        <v>31</v>
      </c>
      <c r="O35" s="107" t="str">
        <f t="shared" si="1"/>
        <v>2080 SVEUČILIŠTE U ZAGREBU - GRAFIČKI FAKULTET</v>
      </c>
      <c r="P35" s="107">
        <v>2080</v>
      </c>
      <c r="Q35" s="110" t="s">
        <v>440</v>
      </c>
      <c r="R35" s="111" t="s">
        <v>387</v>
      </c>
      <c r="S35" s="112" t="s">
        <v>441</v>
      </c>
      <c r="T35" s="110" t="s">
        <v>265</v>
      </c>
      <c r="U35" s="108">
        <v>3219763</v>
      </c>
      <c r="V35" s="104" t="s">
        <v>442</v>
      </c>
      <c r="W35" s="105" t="s">
        <v>43</v>
      </c>
      <c r="X35" s="106" t="s">
        <v>42</v>
      </c>
      <c r="Y35" s="52"/>
      <c r="Z35" s="52"/>
      <c r="AA35" s="52"/>
      <c r="AB35" s="52"/>
      <c r="AC35" s="52"/>
    </row>
    <row r="36" spans="1:29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109">
        <f t="shared" si="0"/>
        <v>32</v>
      </c>
      <c r="O36" s="107" t="str">
        <f t="shared" si="1"/>
        <v>2102 SVEUČILIŠTE U ZAGREBU - GEOTEHNIČKI FAKULTET</v>
      </c>
      <c r="P36" s="107">
        <v>2102</v>
      </c>
      <c r="Q36" s="110" t="s">
        <v>433</v>
      </c>
      <c r="R36" s="111" t="s">
        <v>387</v>
      </c>
      <c r="S36" s="112" t="s">
        <v>434</v>
      </c>
      <c r="T36" s="110" t="s">
        <v>435</v>
      </c>
      <c r="U36" s="108">
        <v>3042316</v>
      </c>
      <c r="V36" s="104" t="s">
        <v>436</v>
      </c>
      <c r="W36" s="105" t="s">
        <v>43</v>
      </c>
      <c r="X36" s="106" t="s">
        <v>42</v>
      </c>
      <c r="Y36" s="52"/>
      <c r="Z36" s="52"/>
      <c r="AA36" s="52"/>
      <c r="AB36" s="52"/>
      <c r="AC36" s="52"/>
    </row>
    <row r="37" spans="1:29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109">
        <f t="shared" si="0"/>
        <v>33</v>
      </c>
      <c r="O37" s="107" t="str">
        <f t="shared" ref="O37:O63" si="2">P37&amp;" "&amp;Q37</f>
        <v xml:space="preserve">2135 SVEUČILIŠTE U ZAGREBU - KATOLIČKI BOGOSLOVNI FAKULTET </v>
      </c>
      <c r="P37" s="107">
        <v>2135</v>
      </c>
      <c r="Q37" s="110" t="s">
        <v>411</v>
      </c>
      <c r="R37" s="111" t="s">
        <v>387</v>
      </c>
      <c r="S37" s="112" t="s">
        <v>412</v>
      </c>
      <c r="T37" s="110" t="s">
        <v>265</v>
      </c>
      <c r="U37" s="108">
        <v>3703088</v>
      </c>
      <c r="V37" s="104">
        <v>48987767944</v>
      </c>
      <c r="W37" s="105" t="s">
        <v>43</v>
      </c>
      <c r="X37" s="106" t="s">
        <v>42</v>
      </c>
      <c r="Y37" s="52"/>
      <c r="Z37" s="52"/>
      <c r="AA37" s="52"/>
      <c r="AB37" s="52"/>
      <c r="AC37" s="52"/>
    </row>
    <row r="38" spans="1:29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109">
        <f t="shared" si="0"/>
        <v>34</v>
      </c>
      <c r="O38" s="107" t="str">
        <f t="shared" si="2"/>
        <v>2151 SVEUČILIŠTE U RIJECI - TEHNIČKI FAKULTET</v>
      </c>
      <c r="P38" s="107">
        <v>2151</v>
      </c>
      <c r="Q38" s="110" t="s">
        <v>339</v>
      </c>
      <c r="R38" s="111" t="s">
        <v>308</v>
      </c>
      <c r="S38" s="112" t="s">
        <v>340</v>
      </c>
      <c r="T38" s="110" t="s">
        <v>310</v>
      </c>
      <c r="U38" s="108">
        <v>3334317</v>
      </c>
      <c r="V38" s="104" t="s">
        <v>341</v>
      </c>
      <c r="W38" s="105" t="s">
        <v>43</v>
      </c>
      <c r="X38" s="106" t="s">
        <v>42</v>
      </c>
      <c r="Y38" s="52"/>
      <c r="Z38" s="52"/>
      <c r="AA38" s="52"/>
      <c r="AB38" s="52"/>
      <c r="AC38" s="52"/>
    </row>
    <row r="39" spans="1:29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09">
        <f t="shared" si="0"/>
        <v>35</v>
      </c>
      <c r="O39" s="107" t="str">
        <f t="shared" si="2"/>
        <v>2160 SVEUČILIŠTE U RIJECI - GRAĐEVINSKI FAKULTET</v>
      </c>
      <c r="P39" s="107">
        <v>2160</v>
      </c>
      <c r="Q39" s="110" t="s">
        <v>1183</v>
      </c>
      <c r="R39" s="111" t="s">
        <v>308</v>
      </c>
      <c r="S39" s="112" t="s">
        <v>325</v>
      </c>
      <c r="T39" s="110" t="s">
        <v>310</v>
      </c>
      <c r="U39" s="108">
        <v>3395855</v>
      </c>
      <c r="V39" s="104" t="s">
        <v>326</v>
      </c>
      <c r="W39" s="105" t="s">
        <v>43</v>
      </c>
      <c r="X39" s="106" t="s">
        <v>42</v>
      </c>
      <c r="Y39" s="52"/>
      <c r="Z39" s="52"/>
      <c r="AA39" s="52"/>
      <c r="AB39" s="52"/>
      <c r="AC39" s="52"/>
    </row>
    <row r="40" spans="1:29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109">
        <f t="shared" si="0"/>
        <v>36</v>
      </c>
      <c r="O40" s="107" t="str">
        <f t="shared" si="2"/>
        <v>2186 SVEUČILIŠTE U RIJECI - EKONOMSKI FAKULTET</v>
      </c>
      <c r="P40" s="107">
        <v>2186</v>
      </c>
      <c r="Q40" s="110" t="s">
        <v>315</v>
      </c>
      <c r="R40" s="111" t="s">
        <v>308</v>
      </c>
      <c r="S40" s="112" t="s">
        <v>316</v>
      </c>
      <c r="T40" s="110" t="s">
        <v>310</v>
      </c>
      <c r="U40" s="108">
        <v>3328627</v>
      </c>
      <c r="V40" s="104" t="s">
        <v>317</v>
      </c>
      <c r="W40" s="105" t="s">
        <v>43</v>
      </c>
      <c r="X40" s="106" t="s">
        <v>42</v>
      </c>
      <c r="Y40" s="52"/>
      <c r="Z40" s="52"/>
      <c r="AA40" s="52"/>
      <c r="AB40" s="52"/>
      <c r="AC40" s="52"/>
    </row>
    <row r="41" spans="1:29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09">
        <f t="shared" si="0"/>
        <v>37</v>
      </c>
      <c r="O41" s="107" t="str">
        <f t="shared" si="2"/>
        <v>2194 SVEUČILIŠTE U RIJECI - FAKULTET ZA MENADŽMENT U TURIZMU I UGOSTITELJSTVU</v>
      </c>
      <c r="P41" s="107">
        <v>2194</v>
      </c>
      <c r="Q41" s="110" t="s">
        <v>318</v>
      </c>
      <c r="R41" s="111" t="s">
        <v>308</v>
      </c>
      <c r="S41" s="112" t="s">
        <v>319</v>
      </c>
      <c r="T41" s="110" t="s">
        <v>320</v>
      </c>
      <c r="U41" s="108">
        <v>3091732</v>
      </c>
      <c r="V41" s="104" t="s">
        <v>321</v>
      </c>
      <c r="W41" s="105" t="s">
        <v>43</v>
      </c>
      <c r="X41" s="106" t="s">
        <v>42</v>
      </c>
      <c r="Y41" s="52"/>
      <c r="Z41" s="52"/>
      <c r="AA41" s="52"/>
      <c r="AB41" s="52"/>
      <c r="AC41" s="52"/>
    </row>
    <row r="42" spans="1:29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109">
        <f t="shared" si="0"/>
        <v>38</v>
      </c>
      <c r="O42" s="107" t="str">
        <f t="shared" si="2"/>
        <v>2217 SVEUČILIŠTE U RIJECI - PRAVNI FAKULTET</v>
      </c>
      <c r="P42" s="107">
        <v>2217</v>
      </c>
      <c r="Q42" s="110" t="s">
        <v>333</v>
      </c>
      <c r="R42" s="111" t="s">
        <v>308</v>
      </c>
      <c r="S42" s="112" t="s">
        <v>334</v>
      </c>
      <c r="T42" s="110" t="s">
        <v>310</v>
      </c>
      <c r="U42" s="108">
        <v>3328562</v>
      </c>
      <c r="V42" s="104" t="s">
        <v>335</v>
      </c>
      <c r="W42" s="105" t="s">
        <v>43</v>
      </c>
      <c r="X42" s="106" t="s">
        <v>42</v>
      </c>
      <c r="Y42" s="52"/>
      <c r="Z42" s="52"/>
      <c r="AA42" s="52"/>
      <c r="AB42" s="52"/>
      <c r="AC42" s="52"/>
    </row>
    <row r="43" spans="1:29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109">
        <f t="shared" si="0"/>
        <v>39</v>
      </c>
      <c r="O43" s="107" t="str">
        <f t="shared" si="2"/>
        <v>2225 SVEUČILIŠTE U RIJECI - MEDICINSKI FAKULTET</v>
      </c>
      <c r="P43" s="107">
        <v>2225</v>
      </c>
      <c r="Q43" s="110" t="s">
        <v>327</v>
      </c>
      <c r="R43" s="111" t="s">
        <v>308</v>
      </c>
      <c r="S43" s="112" t="s">
        <v>328</v>
      </c>
      <c r="T43" s="110" t="s">
        <v>310</v>
      </c>
      <c r="U43" s="108">
        <v>3328554</v>
      </c>
      <c r="V43" s="104" t="s">
        <v>329</v>
      </c>
      <c r="W43" s="105" t="s">
        <v>43</v>
      </c>
      <c r="X43" s="106" t="s">
        <v>42</v>
      </c>
      <c r="Y43" s="52"/>
      <c r="Z43" s="52"/>
      <c r="AA43" s="52"/>
      <c r="AB43" s="52"/>
      <c r="AC43" s="52"/>
    </row>
    <row r="44" spans="1:29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109">
        <f t="shared" si="0"/>
        <v>40</v>
      </c>
      <c r="O44" s="107" t="str">
        <f t="shared" si="2"/>
        <v>2250 SVEUČILIŠTE J. J. STROSSMAYERA U OSIJEKU - GRAĐEVINSKI I ARHITEKTONSKI FAKULTET OSIJEK</v>
      </c>
      <c r="P44" s="107">
        <v>2250</v>
      </c>
      <c r="Q44" s="110" t="s">
        <v>1227</v>
      </c>
      <c r="R44" s="111" t="s">
        <v>266</v>
      </c>
      <c r="S44" s="112" t="s">
        <v>1179</v>
      </c>
      <c r="T44" s="110" t="s">
        <v>268</v>
      </c>
      <c r="U44" s="108">
        <v>3397335</v>
      </c>
      <c r="V44" s="104" t="s">
        <v>278</v>
      </c>
      <c r="W44" s="105" t="s">
        <v>43</v>
      </c>
      <c r="X44" s="106" t="s">
        <v>42</v>
      </c>
      <c r="Y44" s="52"/>
      <c r="Z44" s="52"/>
      <c r="AA44" s="52"/>
      <c r="AB44" s="52"/>
      <c r="AC44" s="52"/>
    </row>
    <row r="45" spans="1:29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109">
        <f t="shared" si="0"/>
        <v>41</v>
      </c>
      <c r="O45" s="107" t="str">
        <f t="shared" si="2"/>
        <v>2268 SVEUČILIŠTE J. J. STROSSMAYERA U OSIJEKU - FAKULTET AGROBIOTEHNIČKIH ZNANOSTI OSIJEK</v>
      </c>
      <c r="P45" s="107">
        <v>2268</v>
      </c>
      <c r="Q45" s="110" t="s">
        <v>1221</v>
      </c>
      <c r="R45" s="111" t="s">
        <v>266</v>
      </c>
      <c r="S45" s="112" t="s">
        <v>281</v>
      </c>
      <c r="T45" s="110" t="s">
        <v>268</v>
      </c>
      <c r="U45" s="108">
        <v>3058212</v>
      </c>
      <c r="V45" s="104" t="s">
        <v>282</v>
      </c>
      <c r="W45" s="105" t="s">
        <v>43</v>
      </c>
      <c r="X45" s="106" t="s">
        <v>42</v>
      </c>
      <c r="Y45" s="52"/>
      <c r="Z45" s="52"/>
      <c r="AA45" s="52"/>
      <c r="AB45" s="52"/>
      <c r="AC45" s="52"/>
    </row>
    <row r="46" spans="1:29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109">
        <f t="shared" si="0"/>
        <v>42</v>
      </c>
      <c r="O46" s="107" t="str">
        <f t="shared" si="2"/>
        <v>2276 SVEUČILIŠTE J. J. STROSSMAYERA U OSIJEKU - PREHRAMBENO TEHNOLOŠKI FAKULTET</v>
      </c>
      <c r="P46" s="107">
        <v>2276</v>
      </c>
      <c r="Q46" s="110" t="s">
        <v>1234</v>
      </c>
      <c r="R46" s="111" t="s">
        <v>266</v>
      </c>
      <c r="S46" s="112" t="s">
        <v>1235</v>
      </c>
      <c r="T46" s="110" t="s">
        <v>268</v>
      </c>
      <c r="U46" s="108">
        <v>3058204</v>
      </c>
      <c r="V46" s="104" t="s">
        <v>285</v>
      </c>
      <c r="W46" s="105" t="s">
        <v>43</v>
      </c>
      <c r="X46" s="106" t="s">
        <v>42</v>
      </c>
      <c r="Y46" s="52"/>
      <c r="Z46" s="52"/>
      <c r="AA46" s="52"/>
      <c r="AB46" s="52"/>
      <c r="AC46" s="52"/>
    </row>
    <row r="47" spans="1:29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109">
        <f t="shared" si="0"/>
        <v>43</v>
      </c>
      <c r="O47" s="107" t="str">
        <f t="shared" si="2"/>
        <v>2284 SVEUČILIŠTE J. J. STROSSMAYERA U OSIJEKU - EKONOMSKI FAKULTET</v>
      </c>
      <c r="P47" s="107">
        <v>2284</v>
      </c>
      <c r="Q47" s="110" t="s">
        <v>1220</v>
      </c>
      <c r="R47" s="111" t="s">
        <v>266</v>
      </c>
      <c r="S47" s="112" t="s">
        <v>270</v>
      </c>
      <c r="T47" s="110" t="s">
        <v>268</v>
      </c>
      <c r="U47" s="108">
        <v>3021645</v>
      </c>
      <c r="V47" s="104" t="s">
        <v>271</v>
      </c>
      <c r="W47" s="105" t="s">
        <v>43</v>
      </c>
      <c r="X47" s="106" t="s">
        <v>42</v>
      </c>
      <c r="Y47" s="52"/>
      <c r="Z47" s="52"/>
      <c r="AA47" s="52"/>
      <c r="AB47" s="52"/>
      <c r="AC47" s="52"/>
    </row>
    <row r="48" spans="1:29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109">
        <f t="shared" si="0"/>
        <v>44</v>
      </c>
      <c r="O48" s="107" t="str">
        <f t="shared" si="2"/>
        <v>2292 SVEUČILIŠTE J. J. STROSSMAYERA U OSIJEKU - PRAVNI FAKULTET</v>
      </c>
      <c r="P48" s="107">
        <v>2292</v>
      </c>
      <c r="Q48" s="110" t="s">
        <v>1233</v>
      </c>
      <c r="R48" s="111" t="s">
        <v>266</v>
      </c>
      <c r="S48" s="112" t="s">
        <v>283</v>
      </c>
      <c r="T48" s="110" t="s">
        <v>268</v>
      </c>
      <c r="U48" s="108">
        <v>3014193</v>
      </c>
      <c r="V48" s="104" t="s">
        <v>284</v>
      </c>
      <c r="W48" s="105" t="s">
        <v>43</v>
      </c>
      <c r="X48" s="106" t="s">
        <v>42</v>
      </c>
      <c r="Y48" s="52"/>
      <c r="Z48" s="52"/>
      <c r="AA48" s="52"/>
      <c r="AB48" s="52"/>
      <c r="AC48" s="52"/>
    </row>
    <row r="49" spans="1:29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09">
        <f t="shared" si="0"/>
        <v>45</v>
      </c>
      <c r="O49" s="107" t="str">
        <f t="shared" si="2"/>
        <v>2313 SVEUČILIŠTE J. J. STROSSMAYERA U OSIJEKU - FAKULTET ELEKTROTEHNIKE, RAČUNARSTVA I INFORMACIJSKIH TEHNOLOGIJA OSIJEK</v>
      </c>
      <c r="P49" s="107">
        <v>2313</v>
      </c>
      <c r="Q49" s="110" t="s">
        <v>1222</v>
      </c>
      <c r="R49" s="111" t="s">
        <v>266</v>
      </c>
      <c r="S49" s="112" t="s">
        <v>272</v>
      </c>
      <c r="T49" s="110" t="s">
        <v>268</v>
      </c>
      <c r="U49" s="108">
        <v>3392589</v>
      </c>
      <c r="V49" s="104" t="s">
        <v>273</v>
      </c>
      <c r="W49" s="105" t="s">
        <v>43</v>
      </c>
      <c r="X49" s="106" t="s">
        <v>42</v>
      </c>
      <c r="Y49" s="52"/>
      <c r="Z49" s="52"/>
      <c r="AA49" s="52"/>
      <c r="AB49" s="52"/>
      <c r="AC49" s="52"/>
    </row>
    <row r="50" spans="1:29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109">
        <f t="shared" si="0"/>
        <v>46</v>
      </c>
      <c r="O50" s="107" t="str">
        <f t="shared" si="2"/>
        <v>2321 SVEUČILIŠTE J. J. STROSSMAYERA U OSIJEKU - FILOZOFSKI FAKULTET</v>
      </c>
      <c r="P50" s="107">
        <v>2321</v>
      </c>
      <c r="Q50" s="110" t="s">
        <v>1225</v>
      </c>
      <c r="R50" s="111" t="s">
        <v>266</v>
      </c>
      <c r="S50" s="112" t="s">
        <v>274</v>
      </c>
      <c r="T50" s="110" t="s">
        <v>268</v>
      </c>
      <c r="U50" s="108">
        <v>3014185</v>
      </c>
      <c r="V50" s="104" t="s">
        <v>275</v>
      </c>
      <c r="W50" s="105" t="s">
        <v>43</v>
      </c>
      <c r="X50" s="106" t="s">
        <v>42</v>
      </c>
      <c r="Y50" s="52"/>
      <c r="Z50" s="52"/>
      <c r="AA50" s="52"/>
      <c r="AB50" s="52"/>
      <c r="AC50" s="52"/>
    </row>
    <row r="51" spans="1:29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109">
        <f t="shared" si="0"/>
        <v>47</v>
      </c>
      <c r="O51" s="107" t="str">
        <f t="shared" si="2"/>
        <v>2330 SVEUČILIŠTE U SPLITU - FAKULTET ELEKTROTEHNIKE, STROJARSTVA I BRODOGRADNJE</v>
      </c>
      <c r="P51" s="107">
        <v>2330</v>
      </c>
      <c r="Q51" s="110" t="s">
        <v>355</v>
      </c>
      <c r="R51" s="111" t="s">
        <v>349</v>
      </c>
      <c r="S51" s="112" t="s">
        <v>356</v>
      </c>
      <c r="T51" s="110" t="s">
        <v>350</v>
      </c>
      <c r="U51" s="108">
        <v>3118339</v>
      </c>
      <c r="V51" s="104" t="s">
        <v>357</v>
      </c>
      <c r="W51" s="105" t="s">
        <v>43</v>
      </c>
      <c r="X51" s="106" t="s">
        <v>42</v>
      </c>
      <c r="Y51" s="52"/>
      <c r="Z51" s="52"/>
      <c r="AA51" s="52"/>
      <c r="AB51" s="52"/>
      <c r="AC51" s="52"/>
    </row>
    <row r="52" spans="1:29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109">
        <f t="shared" si="0"/>
        <v>48</v>
      </c>
      <c r="O52" s="107" t="str">
        <f t="shared" si="2"/>
        <v>2348 SVEUČILIŠTE U SPLITU - FAKULTET GRAĐEVINARSTVA, ARHITEKTURE I GEODEZIJE</v>
      </c>
      <c r="P52" s="107">
        <v>2348</v>
      </c>
      <c r="Q52" s="110" t="s">
        <v>361</v>
      </c>
      <c r="R52" s="111" t="s">
        <v>349</v>
      </c>
      <c r="S52" s="112" t="s">
        <v>362</v>
      </c>
      <c r="T52" s="110" t="s">
        <v>350</v>
      </c>
      <c r="U52" s="108">
        <v>3149463</v>
      </c>
      <c r="V52" s="104" t="s">
        <v>363</v>
      </c>
      <c r="W52" s="105" t="s">
        <v>43</v>
      </c>
      <c r="X52" s="106" t="s">
        <v>42</v>
      </c>
      <c r="Y52" s="52"/>
      <c r="Z52" s="52"/>
      <c r="AA52" s="52"/>
      <c r="AB52" s="52"/>
      <c r="AC52" s="52"/>
    </row>
    <row r="53" spans="1:29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109">
        <f t="shared" si="0"/>
        <v>49</v>
      </c>
      <c r="O53" s="107" t="str">
        <f t="shared" si="2"/>
        <v>2356 SVEUČILIŠTE U SPLITU - KEMIJSKO-TEHNOLOŠKI FAKULTET</v>
      </c>
      <c r="P53" s="107">
        <v>2356</v>
      </c>
      <c r="Q53" s="110" t="s">
        <v>364</v>
      </c>
      <c r="R53" s="111" t="s">
        <v>349</v>
      </c>
      <c r="S53" s="112" t="s">
        <v>1184</v>
      </c>
      <c r="T53" s="110" t="s">
        <v>350</v>
      </c>
      <c r="U53" s="108">
        <v>3119068</v>
      </c>
      <c r="V53" s="104" t="s">
        <v>365</v>
      </c>
      <c r="W53" s="105" t="s">
        <v>43</v>
      </c>
      <c r="X53" s="106" t="s">
        <v>42</v>
      </c>
      <c r="Y53" s="52"/>
      <c r="Z53" s="52"/>
      <c r="AA53" s="52"/>
      <c r="AB53" s="52"/>
      <c r="AC53" s="52"/>
    </row>
    <row r="54" spans="1:29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109">
        <f t="shared" si="0"/>
        <v>50</v>
      </c>
      <c r="O54" s="107" t="str">
        <f t="shared" si="2"/>
        <v>2372 SVEUČILIŠTE U SPLITU - EKONOMSKI FAKULTET</v>
      </c>
      <c r="P54" s="107">
        <v>2372</v>
      </c>
      <c r="Q54" s="110" t="s">
        <v>352</v>
      </c>
      <c r="R54" s="111" t="s">
        <v>349</v>
      </c>
      <c r="S54" s="112" t="s">
        <v>353</v>
      </c>
      <c r="T54" s="110" t="s">
        <v>350</v>
      </c>
      <c r="U54" s="108">
        <v>3119076</v>
      </c>
      <c r="V54" s="104" t="s">
        <v>354</v>
      </c>
      <c r="W54" s="105" t="s">
        <v>43</v>
      </c>
      <c r="X54" s="106" t="s">
        <v>42</v>
      </c>
      <c r="Y54" s="52"/>
      <c r="Z54" s="52"/>
      <c r="AA54" s="52"/>
      <c r="AB54" s="52"/>
      <c r="AC54" s="52"/>
    </row>
    <row r="55" spans="1:29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109">
        <f t="shared" si="0"/>
        <v>51</v>
      </c>
      <c r="O55" s="107" t="str">
        <f t="shared" si="2"/>
        <v>2397 SVEUČILIŠTE U SPLITU - PRAVNI FAKULTET</v>
      </c>
      <c r="P55" s="107">
        <v>2397</v>
      </c>
      <c r="Q55" s="110" t="s">
        <v>376</v>
      </c>
      <c r="R55" s="111" t="s">
        <v>349</v>
      </c>
      <c r="S55" s="112" t="s">
        <v>377</v>
      </c>
      <c r="T55" s="110" t="s">
        <v>350</v>
      </c>
      <c r="U55" s="108">
        <v>3118347</v>
      </c>
      <c r="V55" s="104" t="s">
        <v>378</v>
      </c>
      <c r="W55" s="105" t="s">
        <v>43</v>
      </c>
      <c r="X55" s="106" t="s">
        <v>42</v>
      </c>
      <c r="Y55" s="52"/>
      <c r="Z55" s="52"/>
      <c r="AA55" s="52"/>
      <c r="AB55" s="52"/>
      <c r="AC55" s="52"/>
    </row>
    <row r="56" spans="1:29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109">
        <f t="shared" si="0"/>
        <v>52</v>
      </c>
      <c r="O56" s="107" t="str">
        <f t="shared" si="2"/>
        <v>2410 SVEUČILIŠTE U SPLITU - PRIRODOSLOVNO - MATEMATIČKI FAKULTET</v>
      </c>
      <c r="P56" s="107">
        <v>2410</v>
      </c>
      <c r="Q56" s="110" t="s">
        <v>379</v>
      </c>
      <c r="R56" s="111" t="s">
        <v>349</v>
      </c>
      <c r="S56" s="112" t="s">
        <v>1186</v>
      </c>
      <c r="T56" s="110" t="s">
        <v>350</v>
      </c>
      <c r="U56" s="108">
        <v>3199622</v>
      </c>
      <c r="V56" s="104" t="s">
        <v>380</v>
      </c>
      <c r="W56" s="105" t="s">
        <v>43</v>
      </c>
      <c r="X56" s="106" t="s">
        <v>42</v>
      </c>
      <c r="Y56" s="52"/>
      <c r="Z56" s="52"/>
      <c r="AA56" s="52"/>
      <c r="AB56" s="52"/>
      <c r="AC56" s="52"/>
    </row>
    <row r="57" spans="1:29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109">
        <f t="shared" si="0"/>
        <v>53</v>
      </c>
      <c r="O57" s="107" t="str">
        <f t="shared" si="2"/>
        <v>2436 SVEUČILIŠTE U ZAGREBU</v>
      </c>
      <c r="P57" s="107">
        <v>2436</v>
      </c>
      <c r="Q57" s="110" t="s">
        <v>387</v>
      </c>
      <c r="R57" s="111" t="s">
        <v>387</v>
      </c>
      <c r="S57" s="112" t="s">
        <v>455</v>
      </c>
      <c r="T57" s="110" t="s">
        <v>265</v>
      </c>
      <c r="U57" s="108">
        <v>3211592</v>
      </c>
      <c r="V57" s="104" t="s">
        <v>388</v>
      </c>
      <c r="W57" s="105" t="s">
        <v>43</v>
      </c>
      <c r="X57" s="106" t="s">
        <v>42</v>
      </c>
      <c r="Y57" s="52"/>
      <c r="Z57" s="52"/>
      <c r="AA57" s="52"/>
      <c r="AB57" s="52"/>
      <c r="AC57" s="52"/>
    </row>
    <row r="58" spans="1:29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109">
        <f t="shared" si="0"/>
        <v>54</v>
      </c>
      <c r="O58" s="107" t="str">
        <f t="shared" si="2"/>
        <v>2444 SVEUČILIŠTE U RIJECI</v>
      </c>
      <c r="P58" s="107">
        <v>2444</v>
      </c>
      <c r="Q58" s="110" t="s">
        <v>308</v>
      </c>
      <c r="R58" s="111" t="s">
        <v>308</v>
      </c>
      <c r="S58" s="112" t="s">
        <v>309</v>
      </c>
      <c r="T58" s="110" t="s">
        <v>310</v>
      </c>
      <c r="U58" s="108">
        <v>3337413</v>
      </c>
      <c r="V58" s="104" t="s">
        <v>311</v>
      </c>
      <c r="W58" s="105" t="s">
        <v>43</v>
      </c>
      <c r="X58" s="106" t="s">
        <v>42</v>
      </c>
      <c r="Y58" s="52"/>
      <c r="Z58" s="52"/>
      <c r="AA58" s="52"/>
      <c r="AB58" s="52"/>
      <c r="AC58" s="52"/>
    </row>
    <row r="59" spans="1:29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109">
        <f t="shared" si="0"/>
        <v>55</v>
      </c>
      <c r="O59" s="107" t="str">
        <f t="shared" si="2"/>
        <v>2452 SVEUČILIŠTE J. J. STROSSMAYERA U OSIJEKU</v>
      </c>
      <c r="P59" s="107">
        <v>2452</v>
      </c>
      <c r="Q59" s="110" t="s">
        <v>1218</v>
      </c>
      <c r="R59" s="111" t="s">
        <v>266</v>
      </c>
      <c r="S59" s="112" t="s">
        <v>267</v>
      </c>
      <c r="T59" s="110" t="s">
        <v>268</v>
      </c>
      <c r="U59" s="108">
        <v>3049779</v>
      </c>
      <c r="V59" s="104" t="s">
        <v>269</v>
      </c>
      <c r="W59" s="105" t="s">
        <v>43</v>
      </c>
      <c r="X59" s="106" t="s">
        <v>42</v>
      </c>
      <c r="Y59" s="52"/>
      <c r="Z59" s="52"/>
      <c r="AA59" s="52"/>
      <c r="AB59" s="52"/>
      <c r="AC59" s="52"/>
    </row>
    <row r="60" spans="1:29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109">
        <f t="shared" si="0"/>
        <v>56</v>
      </c>
      <c r="O60" s="107" t="str">
        <f t="shared" si="2"/>
        <v>2469 SVEUČILIŠTE U SPLITU</v>
      </c>
      <c r="P60" s="107">
        <v>2469</v>
      </c>
      <c r="Q60" s="110" t="s">
        <v>349</v>
      </c>
      <c r="R60" s="111" t="s">
        <v>349</v>
      </c>
      <c r="S60" s="112" t="s">
        <v>359</v>
      </c>
      <c r="T60" s="110" t="s">
        <v>350</v>
      </c>
      <c r="U60" s="108">
        <v>3129306</v>
      </c>
      <c r="V60" s="104" t="s">
        <v>351</v>
      </c>
      <c r="W60" s="105" t="s">
        <v>43</v>
      </c>
      <c r="X60" s="106" t="s">
        <v>42</v>
      </c>
      <c r="Y60" s="52"/>
      <c r="Z60" s="52"/>
      <c r="AA60" s="52"/>
      <c r="AB60" s="52"/>
      <c r="AC60" s="52"/>
    </row>
    <row r="61" spans="1:29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109">
        <f t="shared" si="0"/>
        <v>57</v>
      </c>
      <c r="O61" s="107" t="str">
        <f t="shared" si="2"/>
        <v>2493 SVEUČILIŠTE U RIJECI - SVEUČILIŠNA KNJIŽNICA</v>
      </c>
      <c r="P61" s="107">
        <v>2493</v>
      </c>
      <c r="Q61" s="110" t="s">
        <v>336</v>
      </c>
      <c r="R61" s="111" t="s">
        <v>308</v>
      </c>
      <c r="S61" s="112" t="s">
        <v>337</v>
      </c>
      <c r="T61" s="110" t="s">
        <v>310</v>
      </c>
      <c r="U61" s="108">
        <v>3328686</v>
      </c>
      <c r="V61" s="104" t="s">
        <v>338</v>
      </c>
      <c r="W61" s="105" t="s">
        <v>43</v>
      </c>
      <c r="X61" s="106" t="s">
        <v>42</v>
      </c>
      <c r="Y61" s="52"/>
      <c r="Z61" s="52"/>
      <c r="AA61" s="52"/>
      <c r="AB61" s="52"/>
      <c r="AC61" s="52"/>
    </row>
    <row r="62" spans="1:29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109">
        <f t="shared" si="0"/>
        <v>58</v>
      </c>
      <c r="O62" s="107" t="str">
        <f t="shared" si="2"/>
        <v>2508 SVEUČILIŠTE J. J. STROSSMAYERA U OSIJEKU - GRADSKA I SVEUČILIŠNA KNJIŽNICA</v>
      </c>
      <c r="P62" s="107">
        <v>2508</v>
      </c>
      <c r="Q62" s="110" t="s">
        <v>1226</v>
      </c>
      <c r="R62" s="111" t="s">
        <v>266</v>
      </c>
      <c r="S62" s="112" t="s">
        <v>276</v>
      </c>
      <c r="T62" s="110" t="s">
        <v>268</v>
      </c>
      <c r="U62" s="108">
        <v>3014347</v>
      </c>
      <c r="V62" s="104" t="s">
        <v>277</v>
      </c>
      <c r="W62" s="105" t="s">
        <v>43</v>
      </c>
      <c r="X62" s="106" t="s">
        <v>42</v>
      </c>
      <c r="Y62" s="52"/>
      <c r="Z62" s="52"/>
      <c r="AA62" s="52"/>
      <c r="AB62" s="52"/>
      <c r="AC62" s="52"/>
    </row>
    <row r="63" spans="1:29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109">
        <f t="shared" si="0"/>
        <v>59</v>
      </c>
      <c r="O63" s="107" t="str">
        <f t="shared" si="2"/>
        <v>2524 SVEUČILIŠTE U SPLITU - SVEUČILIŠNA KNJIŽNICA</v>
      </c>
      <c r="P63" s="107">
        <v>2524</v>
      </c>
      <c r="Q63" s="110" t="s">
        <v>381</v>
      </c>
      <c r="R63" s="111" t="s">
        <v>349</v>
      </c>
      <c r="S63" s="112" t="s">
        <v>382</v>
      </c>
      <c r="T63" s="110" t="s">
        <v>350</v>
      </c>
      <c r="U63" s="108">
        <v>3118436</v>
      </c>
      <c r="V63" s="104" t="s">
        <v>383</v>
      </c>
      <c r="W63" s="105" t="s">
        <v>43</v>
      </c>
      <c r="X63" s="106" t="s">
        <v>42</v>
      </c>
      <c r="Y63" s="52"/>
      <c r="Z63" s="52"/>
      <c r="AA63" s="52"/>
      <c r="AB63" s="52"/>
      <c r="AC63" s="52"/>
    </row>
    <row r="64" spans="1:29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109">
        <f t="shared" si="0"/>
        <v>60</v>
      </c>
      <c r="O64" s="107"/>
      <c r="P64" s="107">
        <v>2532</v>
      </c>
      <c r="Q64" s="110" t="s">
        <v>3695</v>
      </c>
      <c r="R64" s="111" t="s">
        <v>305</v>
      </c>
      <c r="S64" s="112"/>
      <c r="T64" s="110"/>
      <c r="U64" s="108" t="s">
        <v>3696</v>
      </c>
      <c r="V64" s="104" t="s">
        <v>3697</v>
      </c>
      <c r="W64" s="105" t="s">
        <v>43</v>
      </c>
      <c r="X64" s="106" t="s">
        <v>42</v>
      </c>
      <c r="Y64" s="52"/>
      <c r="Z64" s="52"/>
      <c r="AA64" s="52"/>
      <c r="AB64" s="52"/>
      <c r="AC64" s="52"/>
    </row>
    <row r="65" spans="1:29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109">
        <f t="shared" si="0"/>
        <v>61</v>
      </c>
      <c r="O65" s="107" t="str">
        <f t="shared" ref="O65:O96" si="3">P65&amp;" "&amp;Q65</f>
        <v>2900 INSTITUT ZA OCEANOGRAFIJU I RIBARSTVO</v>
      </c>
      <c r="P65" s="107">
        <v>2900</v>
      </c>
      <c r="Q65" s="110" t="s">
        <v>573</v>
      </c>
      <c r="R65" s="111" t="s">
        <v>3698</v>
      </c>
      <c r="S65" s="112" t="s">
        <v>1202</v>
      </c>
      <c r="T65" s="110" t="s">
        <v>350</v>
      </c>
      <c r="U65" s="108">
        <v>3118355</v>
      </c>
      <c r="V65" s="104" t="s">
        <v>574</v>
      </c>
      <c r="W65" s="105" t="s">
        <v>640</v>
      </c>
      <c r="X65" s="106" t="s">
        <v>523</v>
      </c>
      <c r="Y65" s="52"/>
      <c r="Z65" s="52"/>
      <c r="AA65" s="52"/>
      <c r="AB65" s="52"/>
      <c r="AC65" s="52"/>
    </row>
    <row r="66" spans="1:29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109">
        <f t="shared" si="0"/>
        <v>62</v>
      </c>
      <c r="O66" s="107" t="str">
        <f t="shared" si="3"/>
        <v>2918 EKONOMSKI INSTITUT ZAGREB</v>
      </c>
      <c r="P66" s="107">
        <v>2918</v>
      </c>
      <c r="Q66" s="110" t="s">
        <v>524</v>
      </c>
      <c r="R66" s="111" t="s">
        <v>3698</v>
      </c>
      <c r="S66" s="112" t="s">
        <v>525</v>
      </c>
      <c r="T66" s="110" t="s">
        <v>265</v>
      </c>
      <c r="U66" s="108">
        <v>3219925</v>
      </c>
      <c r="V66" s="104" t="s">
        <v>526</v>
      </c>
      <c r="W66" s="105" t="s">
        <v>640</v>
      </c>
      <c r="X66" s="106" t="s">
        <v>523</v>
      </c>
      <c r="Y66" s="52"/>
      <c r="Z66" s="52"/>
      <c r="AA66" s="52"/>
      <c r="AB66" s="52"/>
      <c r="AC66" s="52"/>
    </row>
    <row r="67" spans="1:29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109">
        <f t="shared" si="0"/>
        <v>63</v>
      </c>
      <c r="O67" s="107" t="str">
        <f t="shared" si="3"/>
        <v>2934 HRVATSKI INSTITUT ZA POVIJEST</v>
      </c>
      <c r="P67" s="107">
        <v>2934</v>
      </c>
      <c r="Q67" s="110" t="s">
        <v>527</v>
      </c>
      <c r="R67" s="111" t="s">
        <v>3698</v>
      </c>
      <c r="S67" s="112" t="s">
        <v>528</v>
      </c>
      <c r="T67" s="110" t="s">
        <v>265</v>
      </c>
      <c r="U67" s="108">
        <v>3207153</v>
      </c>
      <c r="V67" s="104" t="s">
        <v>529</v>
      </c>
      <c r="W67" s="105" t="s">
        <v>640</v>
      </c>
      <c r="X67" s="106" t="s">
        <v>523</v>
      </c>
      <c r="Y67" s="52"/>
      <c r="Z67" s="52"/>
      <c r="AA67" s="52"/>
      <c r="AB67" s="52"/>
      <c r="AC67" s="52"/>
    </row>
    <row r="68" spans="1:29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109">
        <f t="shared" si="0"/>
        <v>64</v>
      </c>
      <c r="O68" s="107" t="str">
        <f t="shared" si="3"/>
        <v>2942 INSTITUT ZA POVIJEST UMJETNOSTI</v>
      </c>
      <c r="P68" s="107">
        <v>2942</v>
      </c>
      <c r="Q68" s="110" t="s">
        <v>579</v>
      </c>
      <c r="R68" s="111" t="s">
        <v>3698</v>
      </c>
      <c r="S68" s="112" t="s">
        <v>580</v>
      </c>
      <c r="T68" s="110" t="s">
        <v>265</v>
      </c>
      <c r="U68" s="108">
        <v>1339958</v>
      </c>
      <c r="V68" s="104" t="s">
        <v>581</v>
      </c>
      <c r="W68" s="105" t="s">
        <v>640</v>
      </c>
      <c r="X68" s="106" t="s">
        <v>523</v>
      </c>
      <c r="Y68" s="52"/>
      <c r="Z68" s="52"/>
      <c r="AA68" s="52"/>
      <c r="AB68" s="52"/>
      <c r="AC68" s="52"/>
    </row>
    <row r="69" spans="1:29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109">
        <f t="shared" si="0"/>
        <v>65</v>
      </c>
      <c r="O69" s="107" t="str">
        <f t="shared" si="3"/>
        <v>2959 INSTITUT ZA MEDICINSKA ISTRAŽIVANJA I MEDICINU RADA</v>
      </c>
      <c r="P69" s="107">
        <v>2959</v>
      </c>
      <c r="Q69" s="110" t="s">
        <v>565</v>
      </c>
      <c r="R69" s="111" t="s">
        <v>3698</v>
      </c>
      <c r="S69" s="112" t="s">
        <v>566</v>
      </c>
      <c r="T69" s="110" t="s">
        <v>265</v>
      </c>
      <c r="U69" s="108">
        <v>3270475</v>
      </c>
      <c r="V69" s="104" t="s">
        <v>567</v>
      </c>
      <c r="W69" s="105" t="s">
        <v>640</v>
      </c>
      <c r="X69" s="106" t="s">
        <v>523</v>
      </c>
      <c r="Y69" s="52"/>
      <c r="Z69" s="52"/>
      <c r="AA69" s="52"/>
      <c r="AB69" s="52"/>
      <c r="AC69" s="52"/>
    </row>
    <row r="70" spans="1:29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109">
        <f t="shared" si="0"/>
        <v>66</v>
      </c>
      <c r="O70" s="107" t="str">
        <f t="shared" si="3"/>
        <v>2967 HRVATSKI ŠUMARSKI INSTITUT</v>
      </c>
      <c r="P70" s="107">
        <v>2967</v>
      </c>
      <c r="Q70" s="110" t="s">
        <v>588</v>
      </c>
      <c r="R70" s="111" t="s">
        <v>3698</v>
      </c>
      <c r="S70" s="112" t="s">
        <v>589</v>
      </c>
      <c r="T70" s="110" t="s">
        <v>590</v>
      </c>
      <c r="U70" s="108">
        <v>3115879</v>
      </c>
      <c r="V70" s="104" t="s">
        <v>591</v>
      </c>
      <c r="W70" s="105" t="s">
        <v>640</v>
      </c>
      <c r="X70" s="106" t="s">
        <v>523</v>
      </c>
      <c r="Y70" s="52"/>
      <c r="Z70" s="52"/>
      <c r="AA70" s="52"/>
      <c r="AB70" s="52"/>
      <c r="AC70" s="52"/>
    </row>
    <row r="71" spans="1:29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109">
        <f t="shared" si="0"/>
        <v>67</v>
      </c>
      <c r="O71" s="107" t="str">
        <f t="shared" si="3"/>
        <v>2975 INSTITUT ZA FIZIKU</v>
      </c>
      <c r="P71" s="107">
        <v>2975</v>
      </c>
      <c r="Q71" s="110" t="s">
        <v>551</v>
      </c>
      <c r="R71" s="111" t="s">
        <v>3698</v>
      </c>
      <c r="S71" s="112" t="s">
        <v>536</v>
      </c>
      <c r="T71" s="110" t="s">
        <v>265</v>
      </c>
      <c r="U71" s="108">
        <v>3270424</v>
      </c>
      <c r="V71" s="104" t="s">
        <v>552</v>
      </c>
      <c r="W71" s="105" t="s">
        <v>640</v>
      </c>
      <c r="X71" s="106" t="s">
        <v>523</v>
      </c>
      <c r="Y71" s="52"/>
      <c r="Z71" s="52"/>
      <c r="AA71" s="52"/>
      <c r="AB71" s="52"/>
      <c r="AC71" s="52"/>
    </row>
    <row r="72" spans="1:29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109">
        <f t="shared" ref="N72:N135" si="4">+N71+1</f>
        <v>68</v>
      </c>
      <c r="O72" s="107" t="str">
        <f t="shared" si="3"/>
        <v>2991 POLJOPRIVREDNI INSTITUT OSIJEK</v>
      </c>
      <c r="P72" s="107">
        <v>2991</v>
      </c>
      <c r="Q72" s="110" t="s">
        <v>1203</v>
      </c>
      <c r="R72" s="111" t="s">
        <v>3698</v>
      </c>
      <c r="S72" s="112" t="s">
        <v>1204</v>
      </c>
      <c r="T72" s="110" t="s">
        <v>268</v>
      </c>
      <c r="U72" s="108">
        <v>3058239</v>
      </c>
      <c r="V72" s="104" t="s">
        <v>1205</v>
      </c>
      <c r="W72" s="105" t="s">
        <v>640</v>
      </c>
      <c r="X72" s="106" t="s">
        <v>523</v>
      </c>
      <c r="Y72" s="52"/>
      <c r="Z72" s="52"/>
      <c r="AA72" s="52"/>
      <c r="AB72" s="52"/>
      <c r="AC72" s="52"/>
    </row>
    <row r="73" spans="1:29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109">
        <f t="shared" si="4"/>
        <v>69</v>
      </c>
      <c r="O73" s="107" t="str">
        <f t="shared" si="3"/>
        <v>3009 INSTITUT ZA MIGRACIJE I NARODNOSTI</v>
      </c>
      <c r="P73" s="107">
        <v>3009</v>
      </c>
      <c r="Q73" s="110" t="s">
        <v>570</v>
      </c>
      <c r="R73" s="111" t="s">
        <v>3698</v>
      </c>
      <c r="S73" s="112" t="s">
        <v>571</v>
      </c>
      <c r="T73" s="110" t="s">
        <v>265</v>
      </c>
      <c r="U73" s="108">
        <v>3287572</v>
      </c>
      <c r="V73" s="104" t="s">
        <v>572</v>
      </c>
      <c r="W73" s="105" t="s">
        <v>640</v>
      </c>
      <c r="X73" s="106" t="s">
        <v>523</v>
      </c>
      <c r="Y73" s="52"/>
      <c r="Z73" s="52"/>
      <c r="AA73" s="52"/>
      <c r="AB73" s="52"/>
      <c r="AC73" s="52"/>
    </row>
    <row r="74" spans="1:29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109">
        <f t="shared" si="4"/>
        <v>70</v>
      </c>
      <c r="O74" s="107" t="str">
        <f t="shared" si="3"/>
        <v>3025 INSTITUT ZA JADRANSKE KULTURE I MELIORACIJU KRŠA</v>
      </c>
      <c r="P74" s="107">
        <v>3025</v>
      </c>
      <c r="Q74" s="110" t="s">
        <v>559</v>
      </c>
      <c r="R74" s="111" t="s">
        <v>3698</v>
      </c>
      <c r="S74" s="112" t="s">
        <v>560</v>
      </c>
      <c r="T74" s="110" t="s">
        <v>350</v>
      </c>
      <c r="U74" s="108">
        <v>3140792</v>
      </c>
      <c r="V74" s="104" t="s">
        <v>561</v>
      </c>
      <c r="W74" s="105" t="s">
        <v>640</v>
      </c>
      <c r="X74" s="106" t="s">
        <v>523</v>
      </c>
      <c r="Y74" s="52"/>
      <c r="Z74" s="52"/>
      <c r="AA74" s="52"/>
      <c r="AB74" s="52"/>
      <c r="AC74" s="52"/>
    </row>
    <row r="75" spans="1:29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09">
        <f t="shared" si="4"/>
        <v>71</v>
      </c>
      <c r="O75" s="107" t="str">
        <f t="shared" si="3"/>
        <v>3041 INSTITUT RUĐER BOŠKOVIĆ</v>
      </c>
      <c r="P75" s="107">
        <v>3041</v>
      </c>
      <c r="Q75" s="110" t="s">
        <v>535</v>
      </c>
      <c r="R75" s="111" t="s">
        <v>3698</v>
      </c>
      <c r="S75" s="112" t="s">
        <v>536</v>
      </c>
      <c r="T75" s="110" t="s">
        <v>265</v>
      </c>
      <c r="U75" s="108">
        <v>3270289</v>
      </c>
      <c r="V75" s="104" t="s">
        <v>537</v>
      </c>
      <c r="W75" s="105" t="s">
        <v>640</v>
      </c>
      <c r="X75" s="106" t="s">
        <v>523</v>
      </c>
      <c r="Y75" s="52"/>
      <c r="Z75" s="52"/>
      <c r="AA75" s="52"/>
      <c r="AB75" s="52"/>
      <c r="AC75" s="52"/>
    </row>
    <row r="76" spans="1:29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109">
        <f t="shared" si="4"/>
        <v>72</v>
      </c>
      <c r="O76" s="107" t="str">
        <f t="shared" si="3"/>
        <v>3050 INSTITUT ZA DRUŠTVENA ISTRAŽIVANJA</v>
      </c>
      <c r="P76" s="107">
        <v>3050</v>
      </c>
      <c r="Q76" s="110" t="s">
        <v>543</v>
      </c>
      <c r="R76" s="111" t="s">
        <v>3698</v>
      </c>
      <c r="S76" s="112" t="s">
        <v>544</v>
      </c>
      <c r="T76" s="110" t="s">
        <v>265</v>
      </c>
      <c r="U76" s="108">
        <v>3205118</v>
      </c>
      <c r="V76" s="104" t="s">
        <v>545</v>
      </c>
      <c r="W76" s="105" t="s">
        <v>640</v>
      </c>
      <c r="X76" s="106" t="s">
        <v>523</v>
      </c>
      <c r="Y76" s="52"/>
      <c r="Z76" s="52"/>
      <c r="AA76" s="52"/>
      <c r="AB76" s="52"/>
      <c r="AC76" s="52"/>
    </row>
    <row r="77" spans="1:29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109">
        <f t="shared" si="4"/>
        <v>73</v>
      </c>
      <c r="O77" s="107" t="str">
        <f t="shared" si="3"/>
        <v>3068 INSTITUT ZA TURIZAM</v>
      </c>
      <c r="P77" s="107">
        <v>3068</v>
      </c>
      <c r="Q77" s="110" t="s">
        <v>582</v>
      </c>
      <c r="R77" s="111" t="s">
        <v>3698</v>
      </c>
      <c r="S77" s="112" t="s">
        <v>583</v>
      </c>
      <c r="T77" s="110" t="s">
        <v>265</v>
      </c>
      <c r="U77" s="108">
        <v>3208001</v>
      </c>
      <c r="V77" s="104" t="s">
        <v>584</v>
      </c>
      <c r="W77" s="105" t="s">
        <v>640</v>
      </c>
      <c r="X77" s="106" t="s">
        <v>523</v>
      </c>
      <c r="Y77" s="52"/>
      <c r="Z77" s="52"/>
      <c r="AA77" s="52"/>
      <c r="AB77" s="52"/>
      <c r="AC77" s="52"/>
    </row>
    <row r="78" spans="1:29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109">
        <f t="shared" si="4"/>
        <v>74</v>
      </c>
      <c r="O78" s="107" t="str">
        <f t="shared" si="3"/>
        <v>3076 INSTITUT ZA POLJOPRIVREDU I TURIZAM</v>
      </c>
      <c r="P78" s="107">
        <v>3076</v>
      </c>
      <c r="Q78" s="110" t="s">
        <v>575</v>
      </c>
      <c r="R78" s="111" t="s">
        <v>3698</v>
      </c>
      <c r="S78" s="112" t="s">
        <v>576</v>
      </c>
      <c r="T78" s="110" t="s">
        <v>577</v>
      </c>
      <c r="U78" s="108">
        <v>3421031</v>
      </c>
      <c r="V78" s="104" t="s">
        <v>578</v>
      </c>
      <c r="W78" s="105" t="s">
        <v>640</v>
      </c>
      <c r="X78" s="106" t="s">
        <v>523</v>
      </c>
      <c r="Y78" s="52"/>
      <c r="Z78" s="52"/>
      <c r="AA78" s="52"/>
      <c r="AB78" s="52"/>
      <c r="AC78" s="52"/>
    </row>
    <row r="79" spans="1:29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109">
        <f t="shared" si="4"/>
        <v>75</v>
      </c>
      <c r="O79" s="107" t="str">
        <f t="shared" si="3"/>
        <v>3084 INSTITUT ZA ETNOLOGIJU I FOLKLORISTIKU</v>
      </c>
      <c r="P79" s="107">
        <v>3084</v>
      </c>
      <c r="Q79" s="110" t="s">
        <v>546</v>
      </c>
      <c r="R79" s="111" t="s">
        <v>3698</v>
      </c>
      <c r="S79" s="112" t="s">
        <v>547</v>
      </c>
      <c r="T79" s="110" t="s">
        <v>265</v>
      </c>
      <c r="U79" s="108">
        <v>3724042</v>
      </c>
      <c r="V79" s="104" t="s">
        <v>548</v>
      </c>
      <c r="W79" s="105" t="s">
        <v>640</v>
      </c>
      <c r="X79" s="106" t="s">
        <v>523</v>
      </c>
      <c r="Y79" s="52"/>
      <c r="Z79" s="52"/>
      <c r="AA79" s="52"/>
      <c r="AB79" s="52"/>
      <c r="AC79" s="52"/>
    </row>
    <row r="80" spans="1:29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09">
        <f t="shared" si="4"/>
        <v>76</v>
      </c>
      <c r="O80" s="107" t="str">
        <f t="shared" si="3"/>
        <v>3092 INSTITUT ZA FILOZOFIJU</v>
      </c>
      <c r="P80" s="107">
        <v>3092</v>
      </c>
      <c r="Q80" s="110" t="s">
        <v>549</v>
      </c>
      <c r="R80" s="111" t="s">
        <v>3698</v>
      </c>
      <c r="S80" s="112" t="s">
        <v>1200</v>
      </c>
      <c r="T80" s="110" t="s">
        <v>265</v>
      </c>
      <c r="U80" s="108">
        <v>3772047</v>
      </c>
      <c r="V80" s="104" t="s">
        <v>550</v>
      </c>
      <c r="W80" s="105" t="s">
        <v>640</v>
      </c>
      <c r="X80" s="106" t="s">
        <v>523</v>
      </c>
      <c r="Y80" s="52"/>
      <c r="Z80" s="52"/>
      <c r="AA80" s="52"/>
      <c r="AB80" s="52"/>
      <c r="AC80" s="52"/>
    </row>
    <row r="81" spans="1:29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109">
        <f t="shared" si="4"/>
        <v>77</v>
      </c>
      <c r="O81" s="107" t="str">
        <f t="shared" si="3"/>
        <v>3105 INSTITUT DRUŠTVENIH ZNANOSTI IVO PILAR</v>
      </c>
      <c r="P81" s="107">
        <v>3105</v>
      </c>
      <c r="Q81" s="110" t="s">
        <v>532</v>
      </c>
      <c r="R81" s="111" t="s">
        <v>3698</v>
      </c>
      <c r="S81" s="112" t="s">
        <v>533</v>
      </c>
      <c r="T81" s="110" t="s">
        <v>265</v>
      </c>
      <c r="U81" s="108">
        <v>3793028</v>
      </c>
      <c r="V81" s="104" t="s">
        <v>534</v>
      </c>
      <c r="W81" s="105" t="s">
        <v>640</v>
      </c>
      <c r="X81" s="106" t="s">
        <v>523</v>
      </c>
      <c r="Y81" s="52"/>
      <c r="Z81" s="52"/>
      <c r="AA81" s="52"/>
      <c r="AB81" s="52"/>
      <c r="AC81" s="52"/>
    </row>
    <row r="82" spans="1:29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109">
        <f t="shared" si="4"/>
        <v>78</v>
      </c>
      <c r="O82" s="107" t="str">
        <f t="shared" si="3"/>
        <v>3113 INSTITUT ZA ANTROPOLOGIJU</v>
      </c>
      <c r="P82" s="107">
        <v>3113</v>
      </c>
      <c r="Q82" s="110" t="s">
        <v>538</v>
      </c>
      <c r="R82" s="111" t="s">
        <v>3698</v>
      </c>
      <c r="S82" s="112" t="s">
        <v>539</v>
      </c>
      <c r="T82" s="110" t="s">
        <v>265</v>
      </c>
      <c r="U82" s="108">
        <v>3817121</v>
      </c>
      <c r="V82" s="104" t="s">
        <v>540</v>
      </c>
      <c r="W82" s="105" t="s">
        <v>640</v>
      </c>
      <c r="X82" s="106" t="s">
        <v>523</v>
      </c>
      <c r="Y82" s="52"/>
      <c r="Z82" s="52"/>
      <c r="AA82" s="52"/>
      <c r="AB82" s="52"/>
      <c r="AC82" s="52"/>
    </row>
    <row r="83" spans="1:29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109">
        <f t="shared" si="4"/>
        <v>79</v>
      </c>
      <c r="O83" s="107" t="str">
        <f t="shared" si="3"/>
        <v>3121 INSTITUT ZA ARHEOLOGIJU</v>
      </c>
      <c r="P83" s="107">
        <v>3121</v>
      </c>
      <c r="Q83" s="110" t="s">
        <v>541</v>
      </c>
      <c r="R83" s="111" t="s">
        <v>3698</v>
      </c>
      <c r="S83" s="112" t="s">
        <v>539</v>
      </c>
      <c r="T83" s="110" t="s">
        <v>265</v>
      </c>
      <c r="U83" s="108">
        <v>3937658</v>
      </c>
      <c r="V83" s="104" t="s">
        <v>542</v>
      </c>
      <c r="W83" s="105" t="s">
        <v>640</v>
      </c>
      <c r="X83" s="106" t="s">
        <v>523</v>
      </c>
      <c r="Y83" s="52"/>
      <c r="Z83" s="52"/>
      <c r="AA83" s="52"/>
      <c r="AB83" s="52"/>
      <c r="AC83" s="52"/>
    </row>
    <row r="84" spans="1:29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109">
        <f t="shared" si="4"/>
        <v>80</v>
      </c>
      <c r="O84" s="107" t="str">
        <f t="shared" si="3"/>
        <v>6154 SVEUČILIŠTE U ZAGREBU - FAKULTET FILOZOFIJE I RELIGIJSKIH ZNANOSTI</v>
      </c>
      <c r="P84" s="107">
        <v>6154</v>
      </c>
      <c r="Q84" s="110" t="s">
        <v>1189</v>
      </c>
      <c r="R84" s="111" t="s">
        <v>387</v>
      </c>
      <c r="S84" s="112" t="s">
        <v>409</v>
      </c>
      <c r="T84" s="110" t="s">
        <v>265</v>
      </c>
      <c r="U84" s="108">
        <v>1235664</v>
      </c>
      <c r="V84" s="104" t="s">
        <v>410</v>
      </c>
      <c r="W84" s="105" t="s">
        <v>43</v>
      </c>
      <c r="X84" s="106" t="s">
        <v>42</v>
      </c>
      <c r="Y84" s="52"/>
      <c r="Z84" s="52"/>
      <c r="AA84" s="52"/>
      <c r="AB84" s="52"/>
      <c r="AC84" s="52"/>
    </row>
    <row r="85" spans="1:29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109">
        <f t="shared" si="4"/>
        <v>81</v>
      </c>
      <c r="O85" s="107" t="str">
        <f t="shared" si="3"/>
        <v>6179 DRŽAVNI ZAVOD ZA INTELEKTUALNO VLASNIŠTVO</v>
      </c>
      <c r="P85" s="107">
        <v>6179</v>
      </c>
      <c r="Q85" s="110" t="s">
        <v>593</v>
      </c>
      <c r="R85" s="111" t="s">
        <v>1206</v>
      </c>
      <c r="S85" s="112" t="s">
        <v>594</v>
      </c>
      <c r="T85" s="110" t="s">
        <v>265</v>
      </c>
      <c r="U85" s="108">
        <v>3899772</v>
      </c>
      <c r="V85" s="104" t="s">
        <v>595</v>
      </c>
      <c r="W85" s="105" t="s">
        <v>1206</v>
      </c>
      <c r="X85" s="106" t="s">
        <v>762</v>
      </c>
      <c r="Y85" s="52"/>
      <c r="Z85" s="52"/>
      <c r="AA85" s="52"/>
      <c r="AB85" s="52"/>
      <c r="AC85" s="52"/>
    </row>
    <row r="86" spans="1:29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109">
        <f t="shared" si="4"/>
        <v>82</v>
      </c>
      <c r="O86" s="107" t="str">
        <f t="shared" si="3"/>
        <v>21053 VELEUČILIŠTE U KARLOVCU</v>
      </c>
      <c r="P86" s="107">
        <v>21053</v>
      </c>
      <c r="Q86" s="110" t="s">
        <v>501</v>
      </c>
      <c r="R86" s="111" t="s">
        <v>3699</v>
      </c>
      <c r="S86" s="112" t="s">
        <v>502</v>
      </c>
      <c r="T86" s="110" t="s">
        <v>503</v>
      </c>
      <c r="U86" s="108">
        <v>1286030</v>
      </c>
      <c r="V86" s="104" t="s">
        <v>504</v>
      </c>
      <c r="W86" s="105" t="s">
        <v>43</v>
      </c>
      <c r="X86" s="106" t="s">
        <v>42</v>
      </c>
      <c r="Y86" s="52"/>
      <c r="Z86" s="52"/>
      <c r="AA86" s="52"/>
      <c r="AB86" s="52"/>
      <c r="AC86" s="52"/>
    </row>
    <row r="87" spans="1:29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109">
        <f t="shared" si="4"/>
        <v>83</v>
      </c>
      <c r="O87" s="107" t="str">
        <f t="shared" si="3"/>
        <v>21061 INSTITUT ZA HRVATSKI JEZIK I JEZIKOSLOVLJE</v>
      </c>
      <c r="P87" s="107">
        <v>21061</v>
      </c>
      <c r="Q87" s="110" t="s">
        <v>556</v>
      </c>
      <c r="R87" s="111" t="s">
        <v>3698</v>
      </c>
      <c r="S87" s="112" t="s">
        <v>557</v>
      </c>
      <c r="T87" s="110" t="s">
        <v>265</v>
      </c>
      <c r="U87" s="108">
        <v>1259571</v>
      </c>
      <c r="V87" s="104" t="s">
        <v>558</v>
      </c>
      <c r="W87" s="105" t="s">
        <v>640</v>
      </c>
      <c r="X87" s="106" t="s">
        <v>523</v>
      </c>
      <c r="Y87" s="52"/>
      <c r="Z87" s="52"/>
      <c r="AA87" s="52"/>
      <c r="AB87" s="52"/>
      <c r="AC87" s="52"/>
    </row>
    <row r="88" spans="1:29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109">
        <f t="shared" si="4"/>
        <v>84</v>
      </c>
      <c r="O88" s="107" t="str">
        <f t="shared" si="3"/>
        <v>21070 STAROSLAVENSKI INSTITUT</v>
      </c>
      <c r="P88" s="107">
        <v>21070</v>
      </c>
      <c r="Q88" s="110" t="s">
        <v>585</v>
      </c>
      <c r="R88" s="111" t="s">
        <v>3698</v>
      </c>
      <c r="S88" s="112" t="s">
        <v>586</v>
      </c>
      <c r="T88" s="110" t="s">
        <v>265</v>
      </c>
      <c r="U88" s="108">
        <v>1259563</v>
      </c>
      <c r="V88" s="104" t="s">
        <v>587</v>
      </c>
      <c r="W88" s="105" t="s">
        <v>640</v>
      </c>
      <c r="X88" s="106" t="s">
        <v>523</v>
      </c>
      <c r="Y88" s="52"/>
      <c r="Z88" s="52"/>
      <c r="AA88" s="52"/>
      <c r="AB88" s="52"/>
      <c r="AC88" s="52"/>
    </row>
    <row r="89" spans="1:29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109">
        <f t="shared" si="4"/>
        <v>85</v>
      </c>
      <c r="O89" s="107" t="str">
        <f t="shared" si="3"/>
        <v>21836 NACIONALNA I SVEUČILIŠNA KNJIŽNICA U ZAGREBU</v>
      </c>
      <c r="P89" s="107">
        <v>21836</v>
      </c>
      <c r="Q89" s="110" t="s">
        <v>596</v>
      </c>
      <c r="R89" s="111" t="s">
        <v>3700</v>
      </c>
      <c r="S89" s="112" t="s">
        <v>597</v>
      </c>
      <c r="T89" s="110" t="s">
        <v>265</v>
      </c>
      <c r="U89" s="108">
        <v>3205363</v>
      </c>
      <c r="V89" s="104" t="s">
        <v>598</v>
      </c>
      <c r="W89" s="105" t="s">
        <v>619</v>
      </c>
      <c r="X89" s="106" t="s">
        <v>592</v>
      </c>
      <c r="Y89" s="52"/>
      <c r="Z89" s="52"/>
      <c r="AA89" s="52"/>
      <c r="AB89" s="52"/>
      <c r="AC89" s="52"/>
    </row>
    <row r="90" spans="1:29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109">
        <f t="shared" si="4"/>
        <v>86</v>
      </c>
      <c r="O90" s="107" t="str">
        <f t="shared" si="3"/>
        <v>21852 HRVATSKA AKADEMSKA I ISTRAŽIVAČKA MREŽA - CARNET</v>
      </c>
      <c r="P90" s="107">
        <v>21852</v>
      </c>
      <c r="Q90" s="110" t="s">
        <v>599</v>
      </c>
      <c r="R90" s="111" t="s">
        <v>3700</v>
      </c>
      <c r="S90" s="112" t="s">
        <v>600</v>
      </c>
      <c r="T90" s="110" t="s">
        <v>265</v>
      </c>
      <c r="U90" s="108">
        <v>1147820</v>
      </c>
      <c r="V90" s="104" t="s">
        <v>601</v>
      </c>
      <c r="W90" s="105" t="s">
        <v>619</v>
      </c>
      <c r="X90" s="106" t="s">
        <v>592</v>
      </c>
      <c r="Y90" s="52"/>
      <c r="Z90" s="52"/>
      <c r="AA90" s="52"/>
      <c r="AB90" s="52"/>
      <c r="AC90" s="52"/>
    </row>
    <row r="91" spans="1:29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109">
        <f t="shared" si="4"/>
        <v>87</v>
      </c>
      <c r="O91" s="107" t="str">
        <f t="shared" si="3"/>
        <v>21869 LEKSIKOGRAFSKI ZAVOD MIROSLAV KRLEŽA</v>
      </c>
      <c r="P91" s="107">
        <v>21869</v>
      </c>
      <c r="Q91" s="110" t="s">
        <v>602</v>
      </c>
      <c r="R91" s="111" t="s">
        <v>3700</v>
      </c>
      <c r="S91" s="112" t="s">
        <v>603</v>
      </c>
      <c r="T91" s="110" t="s">
        <v>265</v>
      </c>
      <c r="U91" s="108">
        <v>3211622</v>
      </c>
      <c r="V91" s="104" t="s">
        <v>604</v>
      </c>
      <c r="W91" s="105" t="s">
        <v>619</v>
      </c>
      <c r="X91" s="106" t="s">
        <v>592</v>
      </c>
      <c r="Y91" s="52"/>
      <c r="Z91" s="52"/>
      <c r="AA91" s="52"/>
      <c r="AB91" s="52"/>
      <c r="AC91" s="52"/>
    </row>
    <row r="92" spans="1:29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109">
        <f t="shared" si="4"/>
        <v>88</v>
      </c>
      <c r="O92" s="107" t="str">
        <f t="shared" si="3"/>
        <v>22371 VISOKO GOSPODARSKO UČILIŠTE U KRIŽEVCIMA</v>
      </c>
      <c r="P92" s="107">
        <v>22371</v>
      </c>
      <c r="Q92" s="110" t="s">
        <v>516</v>
      </c>
      <c r="R92" s="111" t="s">
        <v>3699</v>
      </c>
      <c r="S92" s="112" t="s">
        <v>517</v>
      </c>
      <c r="T92" s="110" t="s">
        <v>518</v>
      </c>
      <c r="U92" s="108">
        <v>1411942</v>
      </c>
      <c r="V92" s="104" t="s">
        <v>519</v>
      </c>
      <c r="W92" s="105" t="s">
        <v>43</v>
      </c>
      <c r="X92" s="106" t="s">
        <v>42</v>
      </c>
      <c r="Y92" s="52"/>
      <c r="Z92" s="52"/>
      <c r="AA92" s="52"/>
      <c r="AB92" s="52"/>
      <c r="AC92" s="52"/>
    </row>
    <row r="93" spans="1:29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109">
        <f t="shared" si="4"/>
        <v>89</v>
      </c>
      <c r="O93" s="107" t="str">
        <f t="shared" si="3"/>
        <v>22427 TEHNIČKO VELEUČILIŠTE U ZAGREBU</v>
      </c>
      <c r="P93" s="107">
        <v>22427</v>
      </c>
      <c r="Q93" s="110" t="s">
        <v>486</v>
      </c>
      <c r="R93" s="111" t="s">
        <v>3699</v>
      </c>
      <c r="S93" s="112" t="s">
        <v>487</v>
      </c>
      <c r="T93" s="110" t="s">
        <v>265</v>
      </c>
      <c r="U93" s="108">
        <v>1398270</v>
      </c>
      <c r="V93" s="104" t="s">
        <v>488</v>
      </c>
      <c r="W93" s="105" t="s">
        <v>43</v>
      </c>
      <c r="X93" s="106" t="s">
        <v>42</v>
      </c>
      <c r="Y93" s="52"/>
      <c r="Z93" s="52"/>
      <c r="AA93" s="52"/>
      <c r="AB93" s="52"/>
      <c r="AC93" s="52"/>
    </row>
    <row r="94" spans="1:29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109">
        <f t="shared" si="4"/>
        <v>90</v>
      </c>
      <c r="O94" s="107" t="str">
        <f t="shared" si="3"/>
        <v>22435 SVEUČILIŠTE U SPLITU - FILOZOFSKI FAKULTET</v>
      </c>
      <c r="P94" s="107">
        <v>22435</v>
      </c>
      <c r="Q94" s="110" t="s">
        <v>358</v>
      </c>
      <c r="R94" s="111" t="s">
        <v>349</v>
      </c>
      <c r="S94" s="112" t="s">
        <v>359</v>
      </c>
      <c r="T94" s="110" t="s">
        <v>350</v>
      </c>
      <c r="U94" s="108">
        <v>1413236</v>
      </c>
      <c r="V94" s="104" t="s">
        <v>360</v>
      </c>
      <c r="W94" s="105" t="s">
        <v>43</v>
      </c>
      <c r="X94" s="106" t="s">
        <v>42</v>
      </c>
      <c r="Y94" s="52"/>
      <c r="Z94" s="52"/>
      <c r="AA94" s="52"/>
      <c r="AB94" s="52"/>
      <c r="AC94" s="52"/>
    </row>
    <row r="95" spans="1:29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109">
        <f t="shared" si="4"/>
        <v>91</v>
      </c>
      <c r="O95" s="107" t="str">
        <f t="shared" si="3"/>
        <v>22451 SVEUČILIŠTE U SPLITU - MEDICINSKI FAKULTET</v>
      </c>
      <c r="P95" s="107">
        <v>22451</v>
      </c>
      <c r="Q95" s="110" t="s">
        <v>371</v>
      </c>
      <c r="R95" s="111" t="s">
        <v>349</v>
      </c>
      <c r="S95" s="112" t="s">
        <v>372</v>
      </c>
      <c r="T95" s="110" t="s">
        <v>350</v>
      </c>
      <c r="U95" s="108">
        <v>1315366</v>
      </c>
      <c r="V95" s="104" t="s">
        <v>373</v>
      </c>
      <c r="W95" s="105" t="s">
        <v>43</v>
      </c>
      <c r="X95" s="106" t="s">
        <v>42</v>
      </c>
      <c r="Y95" s="52"/>
      <c r="Z95" s="52"/>
      <c r="AA95" s="52"/>
      <c r="AB95" s="52"/>
      <c r="AC95" s="52"/>
    </row>
    <row r="96" spans="1:29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109">
        <f t="shared" si="4"/>
        <v>92</v>
      </c>
      <c r="O96" s="107" t="str">
        <f t="shared" si="3"/>
        <v>22460 SVEUČILIŠTE U SPLITU - POMORSKI FAKULTET</v>
      </c>
      <c r="P96" s="107">
        <v>22460</v>
      </c>
      <c r="Q96" s="110" t="s">
        <v>374</v>
      </c>
      <c r="R96" s="111" t="s">
        <v>349</v>
      </c>
      <c r="S96" s="112" t="s">
        <v>1185</v>
      </c>
      <c r="T96" s="110" t="s">
        <v>350</v>
      </c>
      <c r="U96" s="108">
        <v>1406043</v>
      </c>
      <c r="V96" s="104" t="s">
        <v>375</v>
      </c>
      <c r="W96" s="105" t="s">
        <v>43</v>
      </c>
      <c r="X96" s="106" t="s">
        <v>42</v>
      </c>
      <c r="Y96" s="52"/>
      <c r="Z96" s="52"/>
      <c r="AA96" s="52"/>
      <c r="AB96" s="52"/>
      <c r="AC96" s="52"/>
    </row>
    <row r="97" spans="1:29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109">
        <f t="shared" si="4"/>
        <v>93</v>
      </c>
      <c r="O97" s="107" t="str">
        <f t="shared" ref="O97:O128" si="5">P97&amp;" "&amp;Q97</f>
        <v>22478 SVEUČILIŠTE U SPLITU - UMJETNIČKA AKADEMIJA</v>
      </c>
      <c r="P97" s="107">
        <v>22478</v>
      </c>
      <c r="Q97" s="110" t="s">
        <v>384</v>
      </c>
      <c r="R97" s="111" t="s">
        <v>349</v>
      </c>
      <c r="S97" s="112" t="s">
        <v>385</v>
      </c>
      <c r="T97" s="110" t="s">
        <v>350</v>
      </c>
      <c r="U97" s="108">
        <v>1321358</v>
      </c>
      <c r="V97" s="104" t="s">
        <v>386</v>
      </c>
      <c r="W97" s="105" t="s">
        <v>43</v>
      </c>
      <c r="X97" s="106" t="s">
        <v>42</v>
      </c>
      <c r="Y97" s="52"/>
      <c r="Z97" s="52"/>
      <c r="AA97" s="52"/>
      <c r="AB97" s="52"/>
      <c r="AC97" s="52"/>
    </row>
    <row r="98" spans="1:29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109">
        <f t="shared" si="4"/>
        <v>94</v>
      </c>
      <c r="O98" s="107" t="str">
        <f t="shared" si="5"/>
        <v>22486 SVEUČILIŠTE J. J. STROSSMAYERA U OSIJEKU - FAKULTET ZA ODGOJNE I OBRAZOVNE ZNANOSTI</v>
      </c>
      <c r="P98" s="107">
        <v>22486</v>
      </c>
      <c r="Q98" s="110" t="s">
        <v>1224</v>
      </c>
      <c r="R98" s="111" t="s">
        <v>266</v>
      </c>
      <c r="S98" s="112" t="s">
        <v>286</v>
      </c>
      <c r="T98" s="110" t="s">
        <v>268</v>
      </c>
      <c r="U98" s="108">
        <v>1404881</v>
      </c>
      <c r="V98" s="104" t="s">
        <v>287</v>
      </c>
      <c r="W98" s="105" t="s">
        <v>43</v>
      </c>
      <c r="X98" s="106" t="s">
        <v>42</v>
      </c>
      <c r="Y98" s="52"/>
      <c r="Z98" s="52"/>
      <c r="AA98" s="52"/>
      <c r="AB98" s="52"/>
      <c r="AC98" s="52"/>
    </row>
    <row r="99" spans="1:29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109">
        <f t="shared" si="4"/>
        <v>95</v>
      </c>
      <c r="O99" s="107" t="str">
        <f t="shared" si="5"/>
        <v>22494 VELEUČILIŠTE U RIJECI</v>
      </c>
      <c r="P99" s="107">
        <v>22494</v>
      </c>
      <c r="Q99" s="110" t="s">
        <v>506</v>
      </c>
      <c r="R99" s="111" t="s">
        <v>3699</v>
      </c>
      <c r="S99" s="112" t="s">
        <v>507</v>
      </c>
      <c r="T99" s="110" t="s">
        <v>310</v>
      </c>
      <c r="U99" s="108">
        <v>1387332</v>
      </c>
      <c r="V99" s="104" t="s">
        <v>508</v>
      </c>
      <c r="W99" s="105" t="s">
        <v>43</v>
      </c>
      <c r="X99" s="106" t="s">
        <v>42</v>
      </c>
      <c r="Y99" s="52"/>
      <c r="Z99" s="52"/>
      <c r="AA99" s="52"/>
      <c r="AB99" s="52"/>
      <c r="AC99" s="52"/>
    </row>
    <row r="100" spans="1:29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109">
        <f t="shared" si="4"/>
        <v>96</v>
      </c>
      <c r="O100" s="107" t="str">
        <f t="shared" si="5"/>
        <v xml:space="preserve">22525 HRVATSKI GEOLOŠKI INSTITUT </v>
      </c>
      <c r="P100" s="107">
        <v>22525</v>
      </c>
      <c r="Q100" s="110" t="s">
        <v>553</v>
      </c>
      <c r="R100" s="111" t="s">
        <v>3698</v>
      </c>
      <c r="S100" s="112" t="s">
        <v>554</v>
      </c>
      <c r="T100" s="110" t="s">
        <v>265</v>
      </c>
      <c r="U100" s="108">
        <v>3219518</v>
      </c>
      <c r="V100" s="104" t="s">
        <v>555</v>
      </c>
      <c r="W100" s="105" t="s">
        <v>640</v>
      </c>
      <c r="X100" s="106" t="s">
        <v>523</v>
      </c>
      <c r="Y100" s="52"/>
      <c r="Z100" s="52"/>
      <c r="AA100" s="52"/>
      <c r="AB100" s="52"/>
      <c r="AC100" s="52"/>
    </row>
    <row r="101" spans="1:29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109">
        <f t="shared" si="4"/>
        <v>97</v>
      </c>
      <c r="O101" s="107" t="str">
        <f t="shared" si="5"/>
        <v>22568 SVEUČILIŠTE U RIJECI - POMORSKI FAKULTET</v>
      </c>
      <c r="P101" s="107">
        <v>22568</v>
      </c>
      <c r="Q101" s="110" t="s">
        <v>330</v>
      </c>
      <c r="R101" s="111" t="s">
        <v>308</v>
      </c>
      <c r="S101" s="112" t="s">
        <v>331</v>
      </c>
      <c r="T101" s="110" t="s">
        <v>310</v>
      </c>
      <c r="U101" s="108">
        <v>1580485</v>
      </c>
      <c r="V101" s="104" t="s">
        <v>332</v>
      </c>
      <c r="W101" s="105" t="s">
        <v>43</v>
      </c>
      <c r="X101" s="106" t="s">
        <v>42</v>
      </c>
      <c r="Y101" s="52"/>
      <c r="Z101" s="52"/>
      <c r="AA101" s="52"/>
      <c r="AB101" s="52"/>
      <c r="AC101" s="52"/>
    </row>
    <row r="102" spans="1:29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109">
        <f t="shared" si="4"/>
        <v>98</v>
      </c>
      <c r="O102" s="107" t="str">
        <f t="shared" si="5"/>
        <v>22621 INSTITUT ZA RAZVOJ I MEĐUNARODNE ODNOSE</v>
      </c>
      <c r="P102" s="107">
        <v>22621</v>
      </c>
      <c r="Q102" s="110" t="s">
        <v>568</v>
      </c>
      <c r="R102" s="111" t="s">
        <v>3698</v>
      </c>
      <c r="S102" s="112" t="s">
        <v>1201</v>
      </c>
      <c r="T102" s="110" t="s">
        <v>265</v>
      </c>
      <c r="U102" s="108">
        <v>3205177</v>
      </c>
      <c r="V102" s="104" t="s">
        <v>569</v>
      </c>
      <c r="W102" s="105" t="s">
        <v>640</v>
      </c>
      <c r="X102" s="106" t="s">
        <v>523</v>
      </c>
      <c r="Y102" s="52"/>
      <c r="Z102" s="52"/>
      <c r="AA102" s="52"/>
      <c r="AB102" s="52"/>
      <c r="AC102" s="52"/>
    </row>
    <row r="103" spans="1:29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109">
        <f t="shared" si="4"/>
        <v>99</v>
      </c>
      <c r="O103" s="107" t="str">
        <f t="shared" si="5"/>
        <v>22824 VELEUČILIŠTE U ŠIBENIKU</v>
      </c>
      <c r="P103" s="107">
        <v>22824</v>
      </c>
      <c r="Q103" s="110" t="s">
        <v>509</v>
      </c>
      <c r="R103" s="111" t="s">
        <v>3699</v>
      </c>
      <c r="S103" s="112" t="s">
        <v>510</v>
      </c>
      <c r="T103" s="110" t="s">
        <v>511</v>
      </c>
      <c r="U103" s="108">
        <v>2100673</v>
      </c>
      <c r="V103" s="104" t="s">
        <v>512</v>
      </c>
      <c r="W103" s="105" t="s">
        <v>43</v>
      </c>
      <c r="X103" s="106" t="s">
        <v>42</v>
      </c>
      <c r="Y103" s="52"/>
      <c r="Z103" s="52"/>
      <c r="AA103" s="52"/>
      <c r="AB103" s="52"/>
      <c r="AC103" s="52"/>
    </row>
    <row r="104" spans="1:29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109">
        <f t="shared" si="4"/>
        <v>100</v>
      </c>
      <c r="O104" s="107" t="str">
        <f t="shared" si="5"/>
        <v>22832 ZDRAVSTVENO VELEUČILIŠTE</v>
      </c>
      <c r="P104" s="107">
        <v>22832</v>
      </c>
      <c r="Q104" s="110" t="s">
        <v>520</v>
      </c>
      <c r="R104" s="111" t="s">
        <v>3699</v>
      </c>
      <c r="S104" s="112" t="s">
        <v>521</v>
      </c>
      <c r="T104" s="110" t="s">
        <v>265</v>
      </c>
      <c r="U104" s="108">
        <v>1274597</v>
      </c>
      <c r="V104" s="104" t="s">
        <v>522</v>
      </c>
      <c r="W104" s="105" t="s">
        <v>43</v>
      </c>
      <c r="X104" s="106" t="s">
        <v>42</v>
      </c>
      <c r="Y104" s="52"/>
      <c r="Z104" s="52"/>
      <c r="AA104" s="52"/>
      <c r="AB104" s="52"/>
      <c r="AC104" s="52"/>
    </row>
    <row r="105" spans="1:29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109">
        <f t="shared" si="4"/>
        <v>101</v>
      </c>
      <c r="O105" s="107" t="str">
        <f t="shared" si="5"/>
        <v>22849 SVEUČILIŠTE J. J. STROSSMAYERA U OSIJEKU - MEDICINSKI FAKULTET</v>
      </c>
      <c r="P105" s="107">
        <v>22849</v>
      </c>
      <c r="Q105" s="110" t="s">
        <v>1232</v>
      </c>
      <c r="R105" s="111" t="s">
        <v>266</v>
      </c>
      <c r="S105" s="112" t="s">
        <v>279</v>
      </c>
      <c r="T105" s="110" t="s">
        <v>268</v>
      </c>
      <c r="U105" s="108">
        <v>1388142</v>
      </c>
      <c r="V105" s="104" t="s">
        <v>280</v>
      </c>
      <c r="W105" s="105" t="s">
        <v>43</v>
      </c>
      <c r="X105" s="106" t="s">
        <v>42</v>
      </c>
      <c r="Y105" s="52"/>
      <c r="Z105" s="52"/>
      <c r="AA105" s="52"/>
      <c r="AB105" s="52"/>
      <c r="AC105" s="52"/>
    </row>
    <row r="106" spans="1:29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109">
        <f t="shared" si="4"/>
        <v>102</v>
      </c>
      <c r="O106" s="107" t="str">
        <f t="shared" si="5"/>
        <v>22857 SVEUČILIŠTE U RIJECI - FILOZOFSKI FAKULTET</v>
      </c>
      <c r="P106" s="107">
        <v>22857</v>
      </c>
      <c r="Q106" s="110" t="s">
        <v>322</v>
      </c>
      <c r="R106" s="111" t="s">
        <v>308</v>
      </c>
      <c r="S106" s="112" t="s">
        <v>323</v>
      </c>
      <c r="T106" s="110" t="s">
        <v>310</v>
      </c>
      <c r="U106" s="108">
        <v>3368491</v>
      </c>
      <c r="V106" s="104" t="s">
        <v>324</v>
      </c>
      <c r="W106" s="105" t="s">
        <v>43</v>
      </c>
      <c r="X106" s="106" t="s">
        <v>42</v>
      </c>
      <c r="Y106" s="52"/>
      <c r="Z106" s="52"/>
      <c r="AA106" s="52"/>
      <c r="AB106" s="52"/>
      <c r="AC106" s="52"/>
    </row>
    <row r="107" spans="1:29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109">
        <f t="shared" si="4"/>
        <v>103</v>
      </c>
      <c r="O107" s="107" t="str">
        <f t="shared" si="5"/>
        <v>23286 INSTITUT ZA JAVNE FINANCIJE</v>
      </c>
      <c r="P107" s="107">
        <v>23286</v>
      </c>
      <c r="Q107" s="110" t="s">
        <v>562</v>
      </c>
      <c r="R107" s="111" t="s">
        <v>3698</v>
      </c>
      <c r="S107" s="112" t="s">
        <v>563</v>
      </c>
      <c r="T107" s="110" t="s">
        <v>265</v>
      </c>
      <c r="U107" s="108">
        <v>3226344</v>
      </c>
      <c r="V107" s="104" t="s">
        <v>564</v>
      </c>
      <c r="W107" s="105" t="s">
        <v>640</v>
      </c>
      <c r="X107" s="106" t="s">
        <v>523</v>
      </c>
      <c r="Y107" s="52"/>
      <c r="Z107" s="52"/>
      <c r="AA107" s="52"/>
      <c r="AB107" s="52"/>
      <c r="AC107" s="52"/>
    </row>
    <row r="108" spans="1:29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109">
        <f t="shared" si="4"/>
        <v>104</v>
      </c>
      <c r="O108" s="107" t="str">
        <f t="shared" si="5"/>
        <v>23368 SVEUČILIŠTE U SPLITU - KATOLIČKI BOGOSLOVNI FAKULTET</v>
      </c>
      <c r="P108" s="107">
        <v>23368</v>
      </c>
      <c r="Q108" s="110" t="s">
        <v>369</v>
      </c>
      <c r="R108" s="111" t="s">
        <v>349</v>
      </c>
      <c r="S108" s="112" t="s">
        <v>370</v>
      </c>
      <c r="T108" s="110" t="s">
        <v>350</v>
      </c>
      <c r="U108" s="108">
        <v>1465643</v>
      </c>
      <c r="V108" s="104">
        <v>36149548625</v>
      </c>
      <c r="W108" s="105" t="s">
        <v>43</v>
      </c>
      <c r="X108" s="106" t="s">
        <v>42</v>
      </c>
      <c r="Y108" s="52"/>
      <c r="Z108" s="52"/>
      <c r="AA108" s="52"/>
      <c r="AB108" s="52"/>
      <c r="AC108" s="52"/>
    </row>
    <row r="109" spans="1:29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109">
        <f t="shared" si="4"/>
        <v>105</v>
      </c>
      <c r="O109" s="107" t="str">
        <f t="shared" si="5"/>
        <v>23665 SVEUČILIŠTE U ZAGREBU - SVEUČILIŠNI RAČUNSKI CENTAR - SRCE</v>
      </c>
      <c r="P109" s="107">
        <v>23665</v>
      </c>
      <c r="Q109" s="110" t="s">
        <v>605</v>
      </c>
      <c r="R109" s="111" t="s">
        <v>3700</v>
      </c>
      <c r="S109" s="112" t="s">
        <v>600</v>
      </c>
      <c r="T109" s="110" t="s">
        <v>265</v>
      </c>
      <c r="U109" s="108">
        <v>3283020</v>
      </c>
      <c r="V109" s="104" t="s">
        <v>606</v>
      </c>
      <c r="W109" s="105" t="s">
        <v>619</v>
      </c>
      <c r="X109" s="106" t="s">
        <v>592</v>
      </c>
      <c r="Y109" s="52"/>
      <c r="Z109" s="52"/>
      <c r="AA109" s="52"/>
      <c r="AB109" s="52"/>
      <c r="AC109" s="52"/>
    </row>
    <row r="110" spans="1:29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109">
        <f t="shared" si="4"/>
        <v>106</v>
      </c>
      <c r="O110" s="107" t="str">
        <f t="shared" si="5"/>
        <v>23815 SVEUČILIŠTE U ZADRU</v>
      </c>
      <c r="P110" s="107">
        <v>23815</v>
      </c>
      <c r="Q110" s="110" t="s">
        <v>305</v>
      </c>
      <c r="R110" s="111" t="s">
        <v>305</v>
      </c>
      <c r="S110" s="112" t="s">
        <v>1187</v>
      </c>
      <c r="T110" s="110" t="s">
        <v>306</v>
      </c>
      <c r="U110" s="108">
        <v>1695525</v>
      </c>
      <c r="V110" s="104" t="s">
        <v>307</v>
      </c>
      <c r="W110" s="105" t="s">
        <v>43</v>
      </c>
      <c r="X110" s="106" t="s">
        <v>42</v>
      </c>
      <c r="Y110" s="52"/>
      <c r="Z110" s="52"/>
      <c r="AA110" s="52"/>
      <c r="AB110" s="52"/>
      <c r="AC110" s="52"/>
    </row>
    <row r="111" spans="1:29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09">
        <f t="shared" si="4"/>
        <v>107</v>
      </c>
      <c r="O111" s="107" t="str">
        <f t="shared" si="5"/>
        <v>23962 AGENCIJA ZA ODGOJ I OBRAZOVANJE</v>
      </c>
      <c r="P111" s="107">
        <v>23962</v>
      </c>
      <c r="Q111" s="110" t="s">
        <v>607</v>
      </c>
      <c r="R111" s="111" t="s">
        <v>3700</v>
      </c>
      <c r="S111" s="112" t="s">
        <v>264</v>
      </c>
      <c r="T111" s="110" t="s">
        <v>265</v>
      </c>
      <c r="U111" s="108">
        <v>1778129</v>
      </c>
      <c r="V111" s="104" t="s">
        <v>608</v>
      </c>
      <c r="W111" s="105" t="s">
        <v>619</v>
      </c>
      <c r="X111" s="106" t="s">
        <v>592</v>
      </c>
      <c r="Y111" s="52"/>
      <c r="Z111" s="52"/>
      <c r="AA111" s="52"/>
      <c r="AB111" s="52"/>
      <c r="AC111" s="52"/>
    </row>
    <row r="112" spans="1:29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109">
        <f t="shared" si="4"/>
        <v>108</v>
      </c>
      <c r="O112" s="107" t="str">
        <f t="shared" si="5"/>
        <v>24141 SVEUČILIŠTE U DUBROVNIKU</v>
      </c>
      <c r="P112" s="107">
        <v>24141</v>
      </c>
      <c r="Q112" s="110" t="s">
        <v>301</v>
      </c>
      <c r="R112" s="111" t="s">
        <v>301</v>
      </c>
      <c r="S112" s="112" t="s">
        <v>302</v>
      </c>
      <c r="T112" s="110" t="s">
        <v>303</v>
      </c>
      <c r="U112" s="108">
        <v>1787578</v>
      </c>
      <c r="V112" s="104" t="s">
        <v>304</v>
      </c>
      <c r="W112" s="105" t="s">
        <v>43</v>
      </c>
      <c r="X112" s="106" t="s">
        <v>42</v>
      </c>
      <c r="Y112" s="52"/>
      <c r="Z112" s="52"/>
      <c r="AA112" s="52"/>
      <c r="AB112" s="52"/>
      <c r="AC112" s="52"/>
    </row>
    <row r="113" spans="1:29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109">
        <f t="shared" si="4"/>
        <v>109</v>
      </c>
      <c r="O113" s="107" t="str">
        <f t="shared" si="5"/>
        <v>38438 VELEUČILIŠTE MARKO MARULIĆ U KNINU</v>
      </c>
      <c r="P113" s="107">
        <v>38438</v>
      </c>
      <c r="Q113" s="110" t="s">
        <v>493</v>
      </c>
      <c r="R113" s="111" t="s">
        <v>3699</v>
      </c>
      <c r="S113" s="112" t="s">
        <v>494</v>
      </c>
      <c r="T113" s="110" t="s">
        <v>495</v>
      </c>
      <c r="U113" s="108">
        <v>1963813</v>
      </c>
      <c r="V113" s="104" t="s">
        <v>496</v>
      </c>
      <c r="W113" s="105" t="s">
        <v>43</v>
      </c>
      <c r="X113" s="106" t="s">
        <v>42</v>
      </c>
      <c r="Y113" s="52"/>
      <c r="Z113" s="52"/>
      <c r="AA113" s="52"/>
      <c r="AB113" s="52"/>
      <c r="AC113" s="52"/>
    </row>
    <row r="114" spans="1:29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109">
        <f t="shared" si="4"/>
        <v>110</v>
      </c>
      <c r="O114" s="107" t="str">
        <f t="shared" si="5"/>
        <v>38446 VELEUČILIŠTE LAVOSLAV RUŽIČKA U VUKOVARU</v>
      </c>
      <c r="P114" s="107">
        <v>38446</v>
      </c>
      <c r="Q114" s="110" t="s">
        <v>489</v>
      </c>
      <c r="R114" s="111" t="s">
        <v>3699</v>
      </c>
      <c r="S114" s="112" t="s">
        <v>490</v>
      </c>
      <c r="T114" s="110" t="s">
        <v>491</v>
      </c>
      <c r="U114" s="108">
        <v>1970828</v>
      </c>
      <c r="V114" s="104" t="s">
        <v>492</v>
      </c>
      <c r="W114" s="105" t="s">
        <v>43</v>
      </c>
      <c r="X114" s="106" t="s">
        <v>42</v>
      </c>
      <c r="Y114" s="52"/>
      <c r="Z114" s="52"/>
      <c r="AA114" s="52"/>
      <c r="AB114" s="52"/>
      <c r="AC114" s="52"/>
    </row>
    <row r="115" spans="1:29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109">
        <f t="shared" si="4"/>
        <v>111</v>
      </c>
      <c r="O115" s="107" t="str">
        <f t="shared" si="5"/>
        <v>38454 SVEUČILIŠTE U RIJECI - AKADEMIJA PRIMJENJENIH UMJETNOSTI</v>
      </c>
      <c r="P115" s="107">
        <v>38454</v>
      </c>
      <c r="Q115" s="110" t="s">
        <v>312</v>
      </c>
      <c r="R115" s="111" t="s">
        <v>308</v>
      </c>
      <c r="S115" s="112" t="s">
        <v>313</v>
      </c>
      <c r="T115" s="110" t="s">
        <v>310</v>
      </c>
      <c r="U115" s="108">
        <v>1954253</v>
      </c>
      <c r="V115" s="104" t="s">
        <v>314</v>
      </c>
      <c r="W115" s="105" t="s">
        <v>43</v>
      </c>
      <c r="X115" s="106" t="s">
        <v>42</v>
      </c>
      <c r="Y115" s="52"/>
      <c r="Z115" s="52"/>
      <c r="AA115" s="52"/>
      <c r="AB115" s="52"/>
      <c r="AC115" s="52"/>
    </row>
    <row r="116" spans="1:29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109">
        <f t="shared" si="4"/>
        <v>112</v>
      </c>
      <c r="O116" s="107" t="str">
        <f t="shared" si="5"/>
        <v>38479 SVEUČILIŠTE J. J. STROSSMAYERA U OSIJEKU - KATOLIČKI BOGOSLOVNI FAKULTET U ĐAKOVU</v>
      </c>
      <c r="P116" s="107">
        <v>38479</v>
      </c>
      <c r="Q116" s="110" t="s">
        <v>1228</v>
      </c>
      <c r="R116" s="111" t="s">
        <v>266</v>
      </c>
      <c r="S116" s="112" t="s">
        <v>288</v>
      </c>
      <c r="T116" s="110" t="s">
        <v>289</v>
      </c>
      <c r="U116" s="108">
        <v>1986490</v>
      </c>
      <c r="V116" s="104" t="s">
        <v>290</v>
      </c>
      <c r="W116" s="105" t="s">
        <v>43</v>
      </c>
      <c r="X116" s="106" t="s">
        <v>42</v>
      </c>
      <c r="Y116" s="52"/>
      <c r="Z116" s="52"/>
      <c r="AA116" s="52"/>
      <c r="AB116" s="52"/>
      <c r="AC116" s="52"/>
    </row>
    <row r="117" spans="1:29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109">
        <f t="shared" si="4"/>
        <v>113</v>
      </c>
      <c r="O117" s="107" t="str">
        <f t="shared" si="5"/>
        <v>38487 AGENCIJA ZA ZNANOST I VISOKO OBRAZOVANJE</v>
      </c>
      <c r="P117" s="107">
        <v>38487</v>
      </c>
      <c r="Q117" s="110" t="s">
        <v>609</v>
      </c>
      <c r="R117" s="111" t="s">
        <v>3700</v>
      </c>
      <c r="S117" s="112" t="s">
        <v>610</v>
      </c>
      <c r="T117" s="110" t="s">
        <v>265</v>
      </c>
      <c r="U117" s="108">
        <v>1922548</v>
      </c>
      <c r="V117" s="104" t="s">
        <v>611</v>
      </c>
      <c r="W117" s="105" t="s">
        <v>619</v>
      </c>
      <c r="X117" s="106" t="s">
        <v>592</v>
      </c>
      <c r="Y117" s="52"/>
      <c r="Z117" s="52"/>
      <c r="AA117" s="52"/>
      <c r="AB117" s="52"/>
      <c r="AC117" s="52"/>
    </row>
    <row r="118" spans="1:29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109">
        <f t="shared" si="4"/>
        <v>114</v>
      </c>
      <c r="O118" s="107" t="str">
        <f t="shared" si="5"/>
        <v>40883 NACIONALNI CENTAR ZA VANJSKO VREDNOVANJE OBRAZOVANJA</v>
      </c>
      <c r="P118" s="107">
        <v>40883</v>
      </c>
      <c r="Q118" s="110" t="s">
        <v>612</v>
      </c>
      <c r="R118" s="111" t="s">
        <v>3700</v>
      </c>
      <c r="S118" s="112" t="s">
        <v>1242</v>
      </c>
      <c r="T118" s="110" t="s">
        <v>1243</v>
      </c>
      <c r="U118" s="108">
        <v>1943430</v>
      </c>
      <c r="V118" s="104" t="s">
        <v>613</v>
      </c>
      <c r="W118" s="105" t="s">
        <v>619</v>
      </c>
      <c r="X118" s="106" t="s">
        <v>592</v>
      </c>
      <c r="Y118" s="52"/>
      <c r="Z118" s="52"/>
      <c r="AA118" s="52"/>
      <c r="AB118" s="52"/>
      <c r="AC118" s="52"/>
    </row>
    <row r="119" spans="1:29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109">
        <f t="shared" si="4"/>
        <v>115</v>
      </c>
      <c r="O119" s="107" t="str">
        <f t="shared" si="5"/>
        <v>40947 SVEUČILIŠTE U RIJECI - UČITELJSKI FAKULTET</v>
      </c>
      <c r="P119" s="107">
        <v>40947</v>
      </c>
      <c r="Q119" s="110" t="s">
        <v>342</v>
      </c>
      <c r="R119" s="111" t="s">
        <v>308</v>
      </c>
      <c r="S119" s="112" t="s">
        <v>343</v>
      </c>
      <c r="T119" s="110" t="s">
        <v>310</v>
      </c>
      <c r="U119" s="108">
        <v>2116073</v>
      </c>
      <c r="V119" s="104" t="s">
        <v>344</v>
      </c>
      <c r="W119" s="105" t="s">
        <v>43</v>
      </c>
      <c r="X119" s="106" t="s">
        <v>42</v>
      </c>
      <c r="Y119" s="52"/>
      <c r="Z119" s="52"/>
      <c r="AA119" s="52"/>
      <c r="AB119" s="52"/>
      <c r="AC119" s="52"/>
    </row>
    <row r="120" spans="1:29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109">
        <f t="shared" si="4"/>
        <v>116</v>
      </c>
      <c r="O120" s="107" t="str">
        <f t="shared" si="5"/>
        <v>41185 VELEUČILIŠTE NIKOLA TESLA U GOSPIĆU</v>
      </c>
      <c r="P120" s="107">
        <v>41185</v>
      </c>
      <c r="Q120" s="110" t="s">
        <v>497</v>
      </c>
      <c r="R120" s="111" t="s">
        <v>3699</v>
      </c>
      <c r="S120" s="112" t="s">
        <v>498</v>
      </c>
      <c r="T120" s="110" t="s">
        <v>499</v>
      </c>
      <c r="U120" s="108">
        <v>2103133</v>
      </c>
      <c r="V120" s="104" t="s">
        <v>500</v>
      </c>
      <c r="W120" s="105" t="s">
        <v>43</v>
      </c>
      <c r="X120" s="106" t="s">
        <v>42</v>
      </c>
      <c r="Y120" s="52"/>
      <c r="Z120" s="52"/>
      <c r="AA120" s="52"/>
      <c r="AB120" s="52"/>
      <c r="AC120" s="52"/>
    </row>
    <row r="121" spans="1:29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109">
        <f t="shared" si="4"/>
        <v>117</v>
      </c>
      <c r="O121" s="107" t="str">
        <f t="shared" si="5"/>
        <v>42024 SVEUČILIŠTE JURJA DOBRILE U PULI</v>
      </c>
      <c r="P121" s="107">
        <v>42024</v>
      </c>
      <c r="Q121" s="110" t="s">
        <v>294</v>
      </c>
      <c r="R121" s="111" t="s">
        <v>1244</v>
      </c>
      <c r="S121" s="112" t="s">
        <v>295</v>
      </c>
      <c r="T121" s="110" t="s">
        <v>296</v>
      </c>
      <c r="U121" s="108">
        <v>2161753</v>
      </c>
      <c r="V121" s="104" t="s">
        <v>297</v>
      </c>
      <c r="W121" s="105" t="s">
        <v>43</v>
      </c>
      <c r="X121" s="106" t="s">
        <v>42</v>
      </c>
      <c r="Y121" s="52"/>
      <c r="Z121" s="52"/>
      <c r="AA121" s="52"/>
      <c r="AB121" s="52"/>
      <c r="AC121" s="52"/>
    </row>
    <row r="122" spans="1:29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109">
        <f t="shared" si="4"/>
        <v>118</v>
      </c>
      <c r="O122" s="107" t="str">
        <f t="shared" si="5"/>
        <v>42993 VELEUČILIŠTE U VIROVITICI</v>
      </c>
      <c r="P122" s="107">
        <v>42993</v>
      </c>
      <c r="Q122" s="110" t="s">
        <v>1240</v>
      </c>
      <c r="R122" s="111" t="s">
        <v>3699</v>
      </c>
      <c r="S122" s="112" t="s">
        <v>513</v>
      </c>
      <c r="T122" s="110" t="s">
        <v>514</v>
      </c>
      <c r="U122" s="108">
        <v>2282208</v>
      </c>
      <c r="V122" s="104" t="s">
        <v>515</v>
      </c>
      <c r="W122" s="105" t="s">
        <v>43</v>
      </c>
      <c r="X122" s="106" t="s">
        <v>42</v>
      </c>
      <c r="Y122" s="52"/>
      <c r="Z122" s="52"/>
      <c r="AA122" s="52"/>
      <c r="AB122" s="52"/>
      <c r="AC122" s="52"/>
    </row>
    <row r="123" spans="1:29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109">
        <f t="shared" si="4"/>
        <v>119</v>
      </c>
      <c r="O123" s="107" t="str">
        <f t="shared" si="5"/>
        <v>43335 AGENCIJA ZA MOBILNOST I PROGRAME EUROPSKE UNIJE</v>
      </c>
      <c r="P123" s="107">
        <v>43335</v>
      </c>
      <c r="Q123" s="110" t="s">
        <v>614</v>
      </c>
      <c r="R123" s="111" t="s">
        <v>3700</v>
      </c>
      <c r="S123" s="112" t="s">
        <v>603</v>
      </c>
      <c r="T123" s="110" t="s">
        <v>265</v>
      </c>
      <c r="U123" s="108">
        <v>2298007</v>
      </c>
      <c r="V123" s="104" t="s">
        <v>615</v>
      </c>
      <c r="W123" s="105" t="s">
        <v>619</v>
      </c>
      <c r="X123" s="106" t="s">
        <v>592</v>
      </c>
      <c r="Y123" s="52"/>
      <c r="Z123" s="52"/>
      <c r="AA123" s="52"/>
      <c r="AB123" s="52"/>
      <c r="AC123" s="52"/>
    </row>
    <row r="124" spans="1:29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109">
        <f t="shared" si="4"/>
        <v>120</v>
      </c>
      <c r="O124" s="107" t="str">
        <f t="shared" si="5"/>
        <v>43749 MEĐIMURSKO VELEUČILIŠTE U ČAKOVCU</v>
      </c>
      <c r="P124" s="107">
        <v>43749</v>
      </c>
      <c r="Q124" s="110" t="s">
        <v>481</v>
      </c>
      <c r="R124" s="111" t="s">
        <v>3699</v>
      </c>
      <c r="S124" s="112" t="s">
        <v>483</v>
      </c>
      <c r="T124" s="110" t="s">
        <v>484</v>
      </c>
      <c r="U124" s="108">
        <v>2382512</v>
      </c>
      <c r="V124" s="104" t="s">
        <v>485</v>
      </c>
      <c r="W124" s="105" t="s">
        <v>43</v>
      </c>
      <c r="X124" s="106" t="s">
        <v>42</v>
      </c>
      <c r="Y124" s="52"/>
      <c r="Z124" s="52"/>
      <c r="AA124" s="52"/>
      <c r="AB124" s="52"/>
      <c r="AC124" s="52"/>
    </row>
    <row r="125" spans="1:29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109">
        <f t="shared" si="4"/>
        <v>121</v>
      </c>
      <c r="O125" s="107" t="str">
        <f t="shared" si="5"/>
        <v>43773 SVEUČILIŠTE U SPLITU - KINEZIOLOŠKI FAKULTET</v>
      </c>
      <c r="P125" s="107">
        <v>43773</v>
      </c>
      <c r="Q125" s="110" t="s">
        <v>366</v>
      </c>
      <c r="R125" s="111" t="s">
        <v>349</v>
      </c>
      <c r="S125" s="112" t="s">
        <v>367</v>
      </c>
      <c r="T125" s="110" t="s">
        <v>350</v>
      </c>
      <c r="U125" s="108">
        <v>2393255</v>
      </c>
      <c r="V125" s="104" t="s">
        <v>368</v>
      </c>
      <c r="W125" s="105" t="s">
        <v>43</v>
      </c>
      <c r="X125" s="106" t="s">
        <v>42</v>
      </c>
      <c r="Y125" s="52"/>
      <c r="Z125" s="52"/>
      <c r="AA125" s="52"/>
      <c r="AB125" s="52"/>
      <c r="AC125" s="52"/>
    </row>
    <row r="126" spans="1:29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109">
        <f t="shared" si="4"/>
        <v>122</v>
      </c>
      <c r="O126" s="107" t="str">
        <f t="shared" si="5"/>
        <v>46173 AGENCIJA ZA STRUKOVNO OBRAZOVANJE I OBRAZOVANJE ODRASLIH</v>
      </c>
      <c r="P126" s="107">
        <v>46173</v>
      </c>
      <c r="Q126" s="110" t="s">
        <v>616</v>
      </c>
      <c r="R126" s="111" t="s">
        <v>3700</v>
      </c>
      <c r="S126" s="112" t="s">
        <v>1241</v>
      </c>
      <c r="T126" s="110" t="s">
        <v>265</v>
      </c>
      <c r="U126" s="108">
        <v>2650029</v>
      </c>
      <c r="V126" s="104" t="s">
        <v>617</v>
      </c>
      <c r="W126" s="105" t="s">
        <v>619</v>
      </c>
      <c r="X126" s="106" t="s">
        <v>592</v>
      </c>
      <c r="Y126" s="52"/>
      <c r="Z126" s="52"/>
      <c r="AA126" s="52"/>
      <c r="AB126" s="52"/>
      <c r="AC126" s="52"/>
    </row>
    <row r="127" spans="1:29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109">
        <f t="shared" si="4"/>
        <v>123</v>
      </c>
      <c r="O127" s="107" t="str">
        <f t="shared" si="5"/>
        <v>48023 SVEUČILIŠTE U RIJECI - FAKULTET ZDRAVSTVENIH STUDIJA U RIJECI</v>
      </c>
      <c r="P127" s="107">
        <v>48023</v>
      </c>
      <c r="Q127" s="110" t="s">
        <v>345</v>
      </c>
      <c r="R127" s="111" t="s">
        <v>308</v>
      </c>
      <c r="S127" s="112" t="s">
        <v>346</v>
      </c>
      <c r="T127" s="110" t="s">
        <v>310</v>
      </c>
      <c r="U127" s="108" t="s">
        <v>347</v>
      </c>
      <c r="V127" s="104" t="s">
        <v>348</v>
      </c>
      <c r="W127" s="105" t="s">
        <v>43</v>
      </c>
      <c r="X127" s="106" t="s">
        <v>42</v>
      </c>
      <c r="Y127" s="52"/>
      <c r="Z127" s="52"/>
      <c r="AA127" s="52"/>
      <c r="AB127" s="52"/>
      <c r="AC127" s="52"/>
    </row>
    <row r="128" spans="1:29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109">
        <f t="shared" si="4"/>
        <v>124</v>
      </c>
      <c r="O128" s="107" t="str">
        <f t="shared" si="5"/>
        <v>48267 SVEUČILIŠTE SJEVER</v>
      </c>
      <c r="P128" s="107">
        <v>48267</v>
      </c>
      <c r="Q128" s="110" t="s">
        <v>298</v>
      </c>
      <c r="R128" s="111" t="s">
        <v>298</v>
      </c>
      <c r="S128" s="112" t="s">
        <v>1182</v>
      </c>
      <c r="T128" s="110" t="s">
        <v>299</v>
      </c>
      <c r="U128" s="108">
        <v>2752298</v>
      </c>
      <c r="V128" s="104" t="s">
        <v>300</v>
      </c>
      <c r="W128" s="105" t="s">
        <v>43</v>
      </c>
      <c r="X128" s="106" t="s">
        <v>42</v>
      </c>
      <c r="Y128" s="52"/>
      <c r="Z128" s="52"/>
      <c r="AA128" s="52"/>
      <c r="AB128" s="52"/>
      <c r="AC128" s="52"/>
    </row>
    <row r="129" spans="1:29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109">
        <f t="shared" si="4"/>
        <v>125</v>
      </c>
      <c r="O129" s="107" t="str">
        <f t="shared" ref="O129:O137" si="6">P129&amp;" "&amp;Q129</f>
        <v>49796 SVEUČILIŠTE J. J. STROSSMAYERA U OSIJEKU - FAKULTET ZA DENTALNU MEDICINU I ZDRAVSTVO</v>
      </c>
      <c r="P129" s="107">
        <v>49796</v>
      </c>
      <c r="Q129" s="110" t="s">
        <v>1223</v>
      </c>
      <c r="R129" s="111" t="s">
        <v>266</v>
      </c>
      <c r="S129" s="112" t="s">
        <v>291</v>
      </c>
      <c r="T129" s="110" t="s">
        <v>268</v>
      </c>
      <c r="U129" s="108">
        <v>4748875</v>
      </c>
      <c r="V129" s="104" t="s">
        <v>292</v>
      </c>
      <c r="W129" s="105" t="s">
        <v>43</v>
      </c>
      <c r="X129" s="106" t="s">
        <v>42</v>
      </c>
      <c r="Y129" s="52"/>
      <c r="Z129" s="52"/>
      <c r="AA129" s="52"/>
      <c r="AB129" s="52"/>
      <c r="AC129" s="52"/>
    </row>
    <row r="130" spans="1:29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109">
        <f t="shared" si="4"/>
        <v>126</v>
      </c>
      <c r="O130" s="107" t="str">
        <f t="shared" si="6"/>
        <v>50215 SVEUČILIŠTE J. J. STROSSMAYERA U OSIJEKU - AKADEMIJA ZA UMJETNOST I KULTURU U OSIJEKU</v>
      </c>
      <c r="P130" s="107">
        <v>50215</v>
      </c>
      <c r="Q130" s="110" t="s">
        <v>1219</v>
      </c>
      <c r="R130" s="111" t="s">
        <v>266</v>
      </c>
      <c r="S130" s="112" t="s">
        <v>293</v>
      </c>
      <c r="T130" s="110" t="s">
        <v>268</v>
      </c>
      <c r="U130" s="108">
        <v>4907361</v>
      </c>
      <c r="V130" s="104" t="s">
        <v>1180</v>
      </c>
      <c r="W130" s="105" t="s">
        <v>43</v>
      </c>
      <c r="X130" s="106" t="s">
        <v>42</v>
      </c>
      <c r="Y130" s="52"/>
      <c r="Z130" s="52"/>
      <c r="AA130" s="52"/>
      <c r="AB130" s="52"/>
      <c r="AC130" s="52"/>
    </row>
    <row r="131" spans="1:29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109">
        <f t="shared" si="4"/>
        <v>127</v>
      </c>
      <c r="O131" s="107" t="str">
        <f t="shared" si="6"/>
        <v>50848 VELEUČILIŠTE HRVATSKO ZAGORJE KRAPINA</v>
      </c>
      <c r="P131" s="107">
        <v>50848</v>
      </c>
      <c r="Q131" s="110" t="s">
        <v>1196</v>
      </c>
      <c r="R131" s="111" t="s">
        <v>3699</v>
      </c>
      <c r="S131" s="112" t="s">
        <v>1197</v>
      </c>
      <c r="T131" s="110" t="s">
        <v>1198</v>
      </c>
      <c r="U131" s="108">
        <v>2271354</v>
      </c>
      <c r="V131" s="104" t="s">
        <v>1199</v>
      </c>
      <c r="W131" s="105" t="s">
        <v>43</v>
      </c>
      <c r="X131" s="106" t="s">
        <v>42</v>
      </c>
      <c r="Y131" s="52"/>
      <c r="Z131" s="52"/>
      <c r="AA131" s="52"/>
      <c r="AB131" s="52"/>
      <c r="AC131" s="52"/>
    </row>
    <row r="132" spans="1:29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109">
        <f t="shared" si="4"/>
        <v>128</v>
      </c>
      <c r="O132" s="107" t="str">
        <f t="shared" si="6"/>
        <v>51191 SVEUČILIŠTE U ZAGREBU - FAKULTET HRVATSKIH STUDIJA</v>
      </c>
      <c r="P132" s="107">
        <v>51191</v>
      </c>
      <c r="Q132" s="110" t="s">
        <v>1190</v>
      </c>
      <c r="R132" s="111" t="s">
        <v>387</v>
      </c>
      <c r="S132" s="112" t="s">
        <v>1191</v>
      </c>
      <c r="T132" s="110" t="s">
        <v>265</v>
      </c>
      <c r="U132" s="108">
        <v>5214068</v>
      </c>
      <c r="V132" s="104" t="s">
        <v>1192</v>
      </c>
      <c r="W132" s="105" t="s">
        <v>43</v>
      </c>
      <c r="X132" s="106" t="s">
        <v>42</v>
      </c>
      <c r="Y132" s="52"/>
      <c r="Z132" s="52"/>
      <c r="AA132" s="52"/>
      <c r="AB132" s="52"/>
      <c r="AC132" s="52"/>
    </row>
    <row r="133" spans="1:29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109">
        <f t="shared" si="4"/>
        <v>129</v>
      </c>
      <c r="O133" s="107" t="str">
        <f t="shared" si="6"/>
        <v>51360 SVEUČILIŠTE U SLAVONSKOM BRODU</v>
      </c>
      <c r="P133" s="107">
        <v>51360</v>
      </c>
      <c r="Q133" s="110" t="s">
        <v>1181</v>
      </c>
      <c r="R133" s="111" t="s">
        <v>1181</v>
      </c>
      <c r="S133" s="112" t="s">
        <v>1236</v>
      </c>
      <c r="T133" s="110" t="s">
        <v>1237</v>
      </c>
      <c r="U133" s="108">
        <v>5290538</v>
      </c>
      <c r="V133" s="104" t="s">
        <v>1238</v>
      </c>
      <c r="W133" s="105" t="s">
        <v>43</v>
      </c>
      <c r="X133" s="106" t="s">
        <v>42</v>
      </c>
      <c r="Y133" s="52"/>
      <c r="Z133" s="52"/>
      <c r="AA133" s="52"/>
      <c r="AB133" s="52"/>
      <c r="AC133" s="52"/>
    </row>
    <row r="134" spans="1:29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109">
        <f t="shared" si="4"/>
        <v>130</v>
      </c>
      <c r="O134" s="107" t="str">
        <f t="shared" si="6"/>
        <v>51450 SVEUČILIŠTE J. J. STROSSMAYERA U OSIJEKU - KINEZIOLOŠKI FAKULTET OSIJEK</v>
      </c>
      <c r="P134" s="107">
        <v>51450</v>
      </c>
      <c r="Q134" s="110" t="s">
        <v>1229</v>
      </c>
      <c r="R134" s="111" t="s">
        <v>266</v>
      </c>
      <c r="S134" s="112" t="s">
        <v>1230</v>
      </c>
      <c r="T134" s="110" t="s">
        <v>268</v>
      </c>
      <c r="U134" s="108">
        <v>5302099</v>
      </c>
      <c r="V134" s="104" t="s">
        <v>1231</v>
      </c>
      <c r="W134" s="105" t="s">
        <v>43</v>
      </c>
      <c r="X134" s="106" t="s">
        <v>42</v>
      </c>
      <c r="Y134" s="52"/>
      <c r="Z134" s="52"/>
      <c r="AA134" s="52"/>
      <c r="AB134" s="52"/>
      <c r="AC134" s="52"/>
    </row>
    <row r="135" spans="1:29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109">
        <f t="shared" si="4"/>
        <v>131</v>
      </c>
      <c r="O135" s="107" t="str">
        <f t="shared" si="6"/>
        <v>52209 HRVATSKA ZAKLADA ZA ZNANOST</v>
      </c>
      <c r="P135" s="107">
        <v>52209</v>
      </c>
      <c r="Q135" s="110" t="s">
        <v>2138</v>
      </c>
      <c r="R135" s="111" t="s">
        <v>3700</v>
      </c>
      <c r="S135" s="112" t="s">
        <v>2139</v>
      </c>
      <c r="T135" s="110" t="s">
        <v>265</v>
      </c>
      <c r="U135" s="108">
        <v>1626841</v>
      </c>
      <c r="V135" s="104">
        <v>88776522763</v>
      </c>
      <c r="W135" s="105" t="s">
        <v>619</v>
      </c>
      <c r="X135" s="106" t="s">
        <v>592</v>
      </c>
      <c r="Y135" s="52"/>
      <c r="Z135" s="52"/>
      <c r="AA135" s="52"/>
      <c r="AB135" s="52"/>
      <c r="AC135" s="52"/>
    </row>
    <row r="136" spans="1:29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109">
        <f>+N135+1</f>
        <v>132</v>
      </c>
      <c r="O136" s="107" t="str">
        <f t="shared" si="6"/>
        <v>52565 SVEUČILIŠTE J. J. STROSSMAYERA U OSIJEKU - FAKULTET TURIZMA I RURALNOG RAZVOJA U POŽEGI</v>
      </c>
      <c r="P136" s="107">
        <v>52565</v>
      </c>
      <c r="Q136" s="110" t="s">
        <v>2941</v>
      </c>
      <c r="R136" s="111" t="s">
        <v>266</v>
      </c>
      <c r="S136" s="112" t="s">
        <v>505</v>
      </c>
      <c r="T136" s="110" t="s">
        <v>268</v>
      </c>
      <c r="U136" s="108">
        <v>5619696</v>
      </c>
      <c r="V136" s="104" t="s">
        <v>2942</v>
      </c>
      <c r="W136" s="105" t="s">
        <v>43</v>
      </c>
      <c r="X136" s="106" t="s">
        <v>42</v>
      </c>
      <c r="Y136" s="52"/>
      <c r="Z136" s="52"/>
      <c r="AA136" s="52"/>
      <c r="AB136" s="52"/>
      <c r="AC136" s="52"/>
    </row>
    <row r="137" spans="1:29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109">
        <f>+N136+1</f>
        <v>133</v>
      </c>
      <c r="O137" s="107" t="str">
        <f t="shared" si="6"/>
        <v>53919 SVEUČILIŠTE J. J. STROSSMAYERA U OSIJEKU - FAKULTET PRIMIJENJENE MATEMATIKE I INFORMATIKE</v>
      </c>
      <c r="P137" s="107">
        <v>53919</v>
      </c>
      <c r="Q137" s="110" t="s">
        <v>3027</v>
      </c>
      <c r="R137" s="111" t="s">
        <v>266</v>
      </c>
      <c r="S137" s="112"/>
      <c r="T137" s="110"/>
      <c r="U137" s="108"/>
      <c r="V137" s="104"/>
      <c r="W137" s="105" t="s">
        <v>43</v>
      </c>
      <c r="X137" s="106" t="s">
        <v>42</v>
      </c>
      <c r="Y137" s="52"/>
      <c r="Z137" s="52"/>
      <c r="AA137" s="52"/>
      <c r="AB137" s="52"/>
      <c r="AC137" s="52"/>
    </row>
    <row r="138" spans="1:29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</row>
    <row r="233" spans="1:29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</row>
    <row r="234" spans="1:29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</row>
    <row r="235" spans="1:29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</row>
    <row r="236" spans="1:29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</row>
    <row r="237" spans="1:29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</row>
    <row r="238" spans="1:29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spans="1:29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spans="1:29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spans="1:29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spans="1:29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spans="1:29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</row>
    <row r="244" spans="1:29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</row>
    <row r="245" spans="1:29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</row>
    <row r="246" spans="1:29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</row>
    <row r="247" spans="1:29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</row>
    <row r="248" spans="1:29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</row>
    <row r="249" spans="1:29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</row>
    <row r="250" spans="1:29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</row>
    <row r="251" spans="1:29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</row>
    <row r="252" spans="1:29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</row>
    <row r="253" spans="1:29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</row>
    <row r="254" spans="1:29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</row>
    <row r="255" spans="1:29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</row>
    <row r="256" spans="1:29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</row>
    <row r="257" spans="1:29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</row>
    <row r="258" spans="1:29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</row>
    <row r="259" spans="1:29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</row>
    <row r="260" spans="1:29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</row>
    <row r="261" spans="1:29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</row>
    <row r="262" spans="1:29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</row>
    <row r="263" spans="1:29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</row>
    <row r="264" spans="1:29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</row>
    <row r="265" spans="1:29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</row>
    <row r="266" spans="1:29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</row>
    <row r="267" spans="1:29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</row>
    <row r="268" spans="1:29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</row>
    <row r="269" spans="1:29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</row>
    <row r="270" spans="1:29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</row>
    <row r="271" spans="1:29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</row>
    <row r="272" spans="1:29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</row>
    <row r="273" spans="1:29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spans="1:29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</row>
    <row r="275" spans="1:29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</row>
    <row r="276" spans="1:29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</row>
    <row r="277" spans="1:29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</row>
    <row r="278" spans="1:29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</row>
    <row r="279" spans="1:29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</row>
    <row r="280" spans="1:29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</row>
    <row r="281" spans="1:29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</row>
    <row r="282" spans="1:29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</row>
    <row r="283" spans="1:29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</row>
    <row r="284" spans="1:29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</row>
    <row r="285" spans="1:29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</row>
    <row r="286" spans="1:29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</row>
    <row r="287" spans="1:29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</row>
    <row r="288" spans="1:29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</row>
    <row r="289" spans="1:29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</row>
    <row r="290" spans="1:29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</row>
    <row r="291" spans="1:29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</row>
    <row r="292" spans="1:29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</row>
    <row r="293" spans="1:29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</row>
    <row r="294" spans="1:29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</row>
    <row r="295" spans="1:29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</row>
    <row r="296" spans="1:29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</row>
    <row r="297" spans="1:29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</row>
    <row r="298" spans="1:29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</row>
    <row r="299" spans="1:29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</row>
    <row r="300" spans="1:29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</row>
    <row r="301" spans="1:29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</row>
    <row r="302" spans="1:29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</row>
    <row r="303" spans="1:29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</row>
    <row r="304" spans="1:29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</row>
    <row r="305" spans="1:29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</row>
    <row r="306" spans="1:29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</row>
    <row r="307" spans="1:29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</row>
    <row r="308" spans="1:29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</row>
    <row r="309" spans="1:29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</row>
    <row r="310" spans="1:29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</row>
    <row r="311" spans="1:29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</row>
    <row r="312" spans="1:29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</row>
    <row r="313" spans="1:29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</row>
    <row r="314" spans="1:29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</row>
    <row r="315" spans="1:29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</row>
    <row r="316" spans="1:29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</row>
    <row r="317" spans="1:29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</row>
    <row r="318" spans="1:29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</row>
    <row r="319" spans="1:29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</row>
    <row r="320" spans="1:29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</row>
    <row r="321" spans="1:29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</row>
    <row r="322" spans="1:29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</row>
    <row r="323" spans="1:29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</row>
    <row r="324" spans="1:29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</row>
    <row r="325" spans="1:29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</row>
    <row r="326" spans="1:29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</row>
    <row r="327" spans="1:29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</row>
    <row r="328" spans="1:29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</row>
    <row r="329" spans="1:29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</row>
    <row r="330" spans="1:29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</row>
    <row r="331" spans="1:29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</row>
    <row r="332" spans="1:29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</row>
    <row r="333" spans="1:29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</row>
    <row r="334" spans="1:29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</row>
    <row r="335" spans="1:29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</row>
    <row r="336" spans="1:29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</row>
    <row r="337" spans="1:29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</row>
    <row r="338" spans="1:29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</row>
    <row r="339" spans="1:29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</row>
    <row r="340" spans="1:29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</row>
    <row r="341" spans="1:29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</row>
    <row r="342" spans="1:29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</row>
    <row r="343" spans="1:29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</row>
    <row r="344" spans="1:29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</row>
    <row r="345" spans="1:29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</row>
    <row r="346" spans="1:29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</row>
    <row r="347" spans="1:29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</row>
    <row r="348" spans="1:29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</row>
    <row r="349" spans="1:29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</row>
    <row r="350" spans="1:29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</row>
    <row r="351" spans="1:29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</row>
    <row r="352" spans="1:29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</row>
    <row r="353" spans="1:29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</row>
    <row r="354" spans="1:29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</row>
    <row r="355" spans="1:29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</row>
    <row r="356" spans="1:29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</row>
    <row r="357" spans="1:29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</row>
    <row r="358" spans="1:29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</row>
    <row r="359" spans="1:29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</row>
    <row r="360" spans="1:29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</row>
    <row r="361" spans="1:29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</row>
    <row r="362" spans="1:29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</row>
    <row r="363" spans="1:29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</row>
    <row r="364" spans="1:29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</row>
    <row r="365" spans="1:29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</row>
    <row r="366" spans="1:29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</row>
    <row r="367" spans="1:29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</row>
    <row r="368" spans="1:29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</row>
    <row r="369" spans="1:29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</row>
    <row r="370" spans="1:29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</row>
    <row r="371" spans="1:29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</row>
    <row r="372" spans="1:29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</row>
    <row r="373" spans="1:29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</row>
    <row r="374" spans="1:29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</row>
    <row r="375" spans="1:29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</row>
    <row r="376" spans="1:29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</row>
    <row r="377" spans="1:29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</row>
    <row r="378" spans="1:29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</row>
    <row r="379" spans="1:29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</row>
    <row r="380" spans="1:29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</row>
    <row r="381" spans="1:29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</row>
    <row r="382" spans="1:29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</row>
    <row r="383" spans="1:29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</row>
    <row r="384" spans="1:29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</row>
    <row r="385" spans="1:29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</row>
    <row r="386" spans="1:29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</row>
    <row r="387" spans="1:29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</row>
    <row r="388" spans="1:29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</row>
    <row r="389" spans="1:29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</row>
    <row r="390" spans="1:29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</row>
    <row r="391" spans="1:29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</row>
    <row r="392" spans="1:29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</row>
    <row r="393" spans="1:29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</row>
    <row r="394" spans="1:29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</row>
    <row r="395" spans="1:29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</row>
    <row r="396" spans="1:29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</row>
    <row r="397" spans="1:29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</row>
    <row r="398" spans="1:29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</row>
    <row r="399" spans="1:29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</row>
    <row r="400" spans="1:29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</row>
    <row r="401" spans="1:29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</row>
    <row r="402" spans="1:29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</row>
    <row r="403" spans="1:29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</row>
    <row r="404" spans="1:29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</row>
    <row r="405" spans="1:29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</row>
    <row r="406" spans="1:29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</row>
    <row r="407" spans="1:29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</row>
    <row r="408" spans="1:29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</row>
    <row r="409" spans="1:29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</row>
    <row r="410" spans="1:29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</row>
    <row r="411" spans="1:29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</row>
    <row r="412" spans="1:29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</row>
    <row r="413" spans="1:29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</row>
    <row r="414" spans="1:29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</row>
    <row r="415" spans="1:29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</row>
    <row r="416" spans="1:29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</row>
    <row r="417" spans="1:29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</row>
    <row r="418" spans="1:29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</row>
    <row r="419" spans="1:29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</row>
    <row r="420" spans="1:29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</row>
    <row r="421" spans="1:29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</row>
    <row r="422" spans="1:29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</row>
    <row r="423" spans="1:29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</row>
    <row r="424" spans="1:29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</row>
    <row r="425" spans="1:29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</row>
    <row r="426" spans="1:29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</row>
    <row r="427" spans="1:29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</row>
    <row r="428" spans="1:29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</row>
    <row r="429" spans="1:29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</row>
    <row r="430" spans="1:29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</row>
    <row r="431" spans="1:29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</row>
    <row r="432" spans="1:29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</row>
    <row r="433" spans="1:29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</row>
    <row r="434" spans="1:29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</row>
    <row r="435" spans="1:29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</row>
    <row r="436" spans="1:29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</row>
    <row r="437" spans="1:29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</row>
    <row r="438" spans="1:29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</row>
    <row r="439" spans="1:29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</row>
    <row r="440" spans="1:29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</row>
    <row r="441" spans="1:29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</row>
    <row r="442" spans="1:29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</row>
    <row r="443" spans="1:29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</row>
    <row r="444" spans="1:29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</row>
    <row r="445" spans="1:29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</row>
    <row r="446" spans="1:29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</row>
    <row r="447" spans="1:29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</row>
    <row r="448" spans="1:29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</row>
    <row r="449" spans="1:29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</row>
    <row r="450" spans="1:29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</row>
    <row r="451" spans="1:29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</row>
    <row r="452" spans="1:29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</row>
    <row r="453" spans="1:29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</row>
    <row r="454" spans="1:29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</row>
    <row r="455" spans="1:29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</row>
    <row r="456" spans="1:29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</row>
    <row r="457" spans="1:29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</row>
    <row r="458" spans="1:29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</row>
    <row r="459" spans="1:29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</row>
    <row r="460" spans="1:29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</row>
    <row r="461" spans="1:29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</row>
    <row r="462" spans="1:29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</row>
    <row r="463" spans="1:29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</row>
    <row r="464" spans="1:29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</row>
    <row r="465" spans="1:29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</row>
    <row r="466" spans="1:29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</row>
    <row r="467" spans="1:29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</row>
    <row r="468" spans="1:29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</row>
    <row r="469" spans="1:29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</row>
    <row r="470" spans="1:29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</row>
    <row r="471" spans="1:29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</row>
    <row r="472" spans="1:29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</row>
    <row r="473" spans="1:29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</row>
    <row r="474" spans="1:29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</row>
    <row r="475" spans="1:29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</row>
    <row r="476" spans="1:29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</row>
    <row r="477" spans="1:29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</row>
    <row r="478" spans="1:29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</row>
    <row r="479" spans="1:29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</row>
    <row r="480" spans="1:29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</row>
    <row r="481" spans="1:29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</row>
    <row r="482" spans="1:29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</row>
    <row r="483" spans="1:29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</row>
    <row r="484" spans="1:29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</row>
    <row r="485" spans="1:29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</row>
    <row r="486" spans="1:29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</row>
    <row r="487" spans="1:29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</row>
    <row r="488" spans="1:29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</row>
    <row r="489" spans="1:29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</row>
    <row r="490" spans="1:29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</row>
    <row r="491" spans="1:29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</row>
    <row r="492" spans="1:29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</row>
    <row r="493" spans="1:29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</row>
    <row r="494" spans="1:29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</row>
    <row r="495" spans="1:29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</row>
    <row r="496" spans="1:29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</row>
    <row r="497" spans="1:29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</row>
    <row r="498" spans="1:29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</row>
    <row r="499" spans="1:29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</row>
    <row r="500" spans="1:29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</row>
    <row r="501" spans="1:29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</row>
    <row r="502" spans="1:29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</row>
    <row r="503" spans="1:29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</row>
    <row r="504" spans="1:29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</row>
    <row r="505" spans="1:29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</row>
    <row r="506" spans="1:29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</row>
    <row r="507" spans="1:29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</row>
    <row r="508" spans="1:29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</row>
    <row r="509" spans="1:29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</row>
    <row r="510" spans="1:29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</row>
    <row r="511" spans="1:29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</row>
    <row r="512" spans="1:29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</row>
    <row r="513" spans="1:29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</row>
    <row r="514" spans="1:29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</row>
    <row r="515" spans="1:29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</row>
    <row r="516" spans="1:29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</row>
    <row r="517" spans="1:29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</row>
    <row r="518" spans="1:29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</row>
    <row r="519" spans="1:29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</row>
    <row r="520" spans="1:29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</row>
    <row r="521" spans="1:29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</row>
    <row r="522" spans="1:29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</row>
    <row r="523" spans="1:29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</row>
    <row r="524" spans="1:29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</row>
    <row r="525" spans="1:29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</row>
    <row r="526" spans="1:29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</row>
    <row r="527" spans="1:29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</row>
    <row r="528" spans="1:29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</row>
    <row r="529" spans="1:29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</row>
    <row r="530" spans="1:29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</row>
    <row r="531" spans="1:29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</row>
    <row r="532" spans="1:29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</row>
    <row r="533" spans="1:29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</row>
    <row r="534" spans="1:29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</row>
    <row r="535" spans="1:29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</row>
    <row r="536" spans="1:29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</row>
    <row r="537" spans="1:29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</row>
    <row r="538" spans="1:29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</row>
    <row r="539" spans="1:29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</row>
    <row r="540" spans="1:29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</row>
    <row r="541" spans="1:29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</row>
    <row r="542" spans="1:29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</row>
    <row r="543" spans="1:29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</row>
    <row r="544" spans="1:29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</row>
    <row r="545" spans="1:29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</row>
    <row r="546" spans="1:29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</row>
    <row r="547" spans="1:29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</row>
    <row r="548" spans="1:29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</row>
    <row r="549" spans="1:29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</row>
    <row r="550" spans="1:29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</row>
    <row r="551" spans="1:29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</row>
    <row r="552" spans="1:29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</row>
    <row r="553" spans="1:29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</row>
    <row r="554" spans="1:29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</row>
    <row r="555" spans="1:29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</row>
    <row r="556" spans="1:29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</row>
    <row r="557" spans="1:29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</row>
    <row r="558" spans="1:29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</row>
    <row r="559" spans="1:29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</row>
    <row r="560" spans="1:29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</row>
    <row r="561" spans="1:29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</row>
    <row r="562" spans="1:29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</row>
    <row r="563" spans="1:29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</row>
    <row r="564" spans="1:29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</row>
    <row r="565" spans="1:29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</row>
    <row r="566" spans="1:29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</row>
    <row r="567" spans="1:29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</row>
    <row r="568" spans="1:29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</row>
    <row r="569" spans="1:29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</row>
    <row r="570" spans="1:29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</row>
    <row r="571" spans="1:29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</row>
    <row r="572" spans="1:29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</row>
    <row r="573" spans="1:29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</row>
    <row r="574" spans="1:29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</row>
    <row r="575" spans="1:29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</row>
    <row r="576" spans="1:29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</row>
    <row r="577" spans="1:29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</row>
    <row r="578" spans="1:29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</row>
    <row r="579" spans="1:29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</row>
    <row r="580" spans="1:29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</row>
    <row r="581" spans="1:29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</row>
    <row r="582" spans="1:29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</row>
    <row r="583" spans="1:29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</row>
    <row r="584" spans="1:29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</row>
    <row r="585" spans="1:29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</row>
    <row r="586" spans="1:29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</row>
    <row r="587" spans="1:29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</row>
    <row r="588" spans="1:29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</row>
    <row r="589" spans="1:29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</row>
    <row r="590" spans="1:29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</row>
    <row r="591" spans="1:29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</row>
    <row r="592" spans="1:29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</row>
    <row r="593" spans="1:29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</row>
    <row r="594" spans="1:29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</row>
    <row r="595" spans="1:29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</row>
    <row r="596" spans="1:29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</row>
    <row r="597" spans="1:29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</row>
    <row r="598" spans="1:29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</row>
    <row r="599" spans="1:29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</row>
    <row r="600" spans="1:29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</row>
    <row r="601" spans="1:29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</row>
    <row r="602" spans="1:29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</row>
    <row r="603" spans="1:29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</row>
    <row r="604" spans="1:29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</row>
    <row r="605" spans="1:29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</row>
    <row r="606" spans="1:29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</row>
    <row r="607" spans="1:29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</row>
    <row r="608" spans="1:29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</row>
    <row r="609" spans="1:29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</row>
    <row r="610" spans="1:29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</row>
    <row r="611" spans="1:29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</row>
    <row r="612" spans="1:29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</row>
    <row r="613" spans="1:29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</row>
    <row r="614" spans="1:29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</row>
    <row r="615" spans="1:29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</row>
    <row r="616" spans="1:29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</row>
    <row r="617" spans="1:29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</row>
    <row r="618" spans="1:29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</row>
    <row r="619" spans="1:29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</row>
    <row r="620" spans="1:29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</row>
    <row r="621" spans="1:29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</row>
    <row r="622" spans="1:29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</row>
    <row r="623" spans="1:29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</row>
    <row r="624" spans="1:29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</row>
    <row r="625" spans="1:29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</row>
    <row r="626" spans="1:29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</row>
    <row r="627" spans="1:29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</row>
    <row r="628" spans="1:29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</row>
    <row r="629" spans="1:29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</row>
    <row r="630" spans="1:29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</row>
    <row r="631" spans="1:29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</row>
    <row r="632" spans="1:29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</row>
    <row r="633" spans="1:29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</row>
    <row r="634" spans="1:29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</row>
    <row r="635" spans="1:29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</row>
    <row r="636" spans="1:29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</row>
    <row r="637" spans="1:29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</row>
    <row r="638" spans="1:29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</row>
    <row r="639" spans="1:29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</row>
    <row r="640" spans="1:29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</row>
    <row r="641" spans="1:29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</row>
    <row r="642" spans="1:29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</row>
    <row r="643" spans="1:29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</row>
    <row r="644" spans="1:29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</row>
    <row r="645" spans="1:29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</row>
    <row r="646" spans="1:29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</row>
    <row r="647" spans="1:29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</row>
    <row r="648" spans="1:29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</row>
    <row r="649" spans="1:29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</row>
    <row r="650" spans="1:29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</row>
    <row r="651" spans="1:29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</row>
    <row r="652" spans="1:29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</row>
    <row r="653" spans="1:29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</row>
    <row r="654" spans="1:29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</row>
    <row r="655" spans="1:29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</row>
    <row r="656" spans="1:29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</row>
    <row r="657" spans="1:29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</row>
    <row r="658" spans="1:29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</row>
    <row r="659" spans="1:29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</row>
    <row r="660" spans="1:29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</row>
    <row r="661" spans="1:29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</row>
    <row r="662" spans="1:29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</row>
    <row r="663" spans="1:29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</row>
    <row r="664" spans="1:29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</row>
    <row r="665" spans="1:29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</row>
    <row r="666" spans="1:29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</row>
    <row r="667" spans="1:29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</row>
    <row r="668" spans="1:29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</row>
    <row r="669" spans="1:29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</row>
    <row r="670" spans="1:29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</row>
    <row r="671" spans="1:29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</row>
    <row r="672" spans="1:29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</row>
    <row r="673" spans="1:29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</row>
    <row r="674" spans="1:29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</row>
    <row r="675" spans="1:29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</row>
    <row r="676" spans="1:29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</row>
    <row r="677" spans="1:29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</row>
    <row r="678" spans="1:29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</row>
    <row r="679" spans="1:29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</row>
    <row r="680" spans="1:29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</row>
    <row r="681" spans="1:29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</row>
    <row r="682" spans="1:29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</row>
    <row r="683" spans="1:29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</row>
    <row r="684" spans="1:29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</row>
    <row r="685" spans="1:29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</row>
    <row r="686" spans="1:29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</row>
    <row r="687" spans="1:29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</row>
    <row r="688" spans="1:29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</row>
    <row r="689" spans="1:29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</row>
    <row r="690" spans="1:29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</row>
    <row r="691" spans="1:29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</row>
    <row r="692" spans="1:29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</row>
    <row r="693" spans="1:29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</row>
    <row r="694" spans="1:29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</row>
    <row r="695" spans="1:29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</row>
    <row r="696" spans="1:29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</row>
    <row r="697" spans="1:29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</row>
    <row r="698" spans="1:29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</row>
    <row r="699" spans="1:29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</row>
    <row r="700" spans="1:29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</row>
    <row r="701" spans="1:29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</row>
    <row r="702" spans="1:29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</row>
    <row r="703" spans="1:29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</row>
    <row r="704" spans="1:29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</row>
    <row r="705" spans="1:29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</row>
    <row r="706" spans="1:29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</row>
    <row r="707" spans="1:29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</row>
    <row r="708" spans="1:29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</row>
    <row r="709" spans="1:29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</row>
    <row r="710" spans="1:29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</row>
    <row r="711" spans="1:29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</row>
    <row r="712" spans="1:29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</row>
    <row r="713" spans="1:29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</row>
    <row r="714" spans="1:29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</row>
    <row r="715" spans="1:29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</row>
    <row r="716" spans="1:29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</row>
    <row r="717" spans="1:29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</row>
    <row r="718" spans="1:29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</row>
    <row r="719" spans="1:29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</row>
    <row r="720" spans="1:29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</row>
    <row r="721" spans="1:29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</row>
    <row r="722" spans="1:29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</row>
    <row r="723" spans="1:29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</row>
    <row r="724" spans="1:29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</row>
    <row r="725" spans="1:29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</row>
    <row r="726" spans="1:29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</row>
    <row r="727" spans="1:29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</row>
    <row r="728" spans="1:29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</row>
    <row r="729" spans="1:29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</row>
    <row r="730" spans="1:29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</row>
    <row r="731" spans="1:29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</row>
    <row r="732" spans="1:29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</row>
    <row r="733" spans="1:29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</row>
    <row r="734" spans="1:29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</row>
    <row r="735" spans="1:29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</row>
    <row r="736" spans="1:29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</row>
    <row r="737" spans="1:29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</row>
    <row r="738" spans="1:29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</row>
    <row r="739" spans="1:29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</row>
    <row r="740" spans="1:29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</row>
    <row r="741" spans="1:29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</row>
    <row r="742" spans="1:29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</row>
    <row r="743" spans="1:29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</row>
    <row r="744" spans="1:29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</row>
    <row r="745" spans="1:29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</row>
    <row r="746" spans="1:29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</row>
    <row r="747" spans="1:29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</row>
    <row r="748" spans="1:29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</row>
    <row r="749" spans="1:29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</row>
    <row r="750" spans="1:29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</row>
    <row r="751" spans="1:29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</row>
    <row r="752" spans="1:29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</row>
    <row r="753" spans="1:29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</row>
    <row r="754" spans="1:29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</row>
    <row r="755" spans="1:29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</row>
    <row r="756" spans="1:29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</row>
    <row r="757" spans="1:29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</row>
    <row r="758" spans="1:29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</row>
    <row r="759" spans="1:29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</row>
    <row r="760" spans="1:29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</row>
    <row r="761" spans="1:29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</row>
    <row r="762" spans="1:29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</row>
    <row r="763" spans="1:29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</row>
    <row r="764" spans="1:29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</row>
    <row r="765" spans="1:29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</row>
    <row r="766" spans="1:29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</row>
    <row r="767" spans="1:29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</row>
    <row r="768" spans="1:29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</row>
    <row r="769" spans="1:29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</row>
    <row r="770" spans="1:29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</row>
    <row r="771" spans="1:29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</row>
    <row r="772" spans="1:29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</row>
    <row r="773" spans="1:29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</row>
    <row r="774" spans="1:29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</row>
    <row r="775" spans="1:29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</row>
    <row r="776" spans="1:29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</row>
    <row r="777" spans="1:29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</row>
    <row r="778" spans="1:29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</row>
    <row r="779" spans="1:29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</row>
    <row r="780" spans="1:29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</row>
    <row r="781" spans="1:29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</row>
    <row r="782" spans="1:29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</row>
    <row r="783" spans="1:29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</row>
    <row r="784" spans="1:29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</row>
    <row r="785" spans="1:29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</row>
    <row r="786" spans="1:29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</row>
    <row r="787" spans="1:29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</row>
    <row r="788" spans="1:29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</row>
    <row r="789" spans="1:29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</row>
    <row r="790" spans="1:29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</row>
    <row r="791" spans="1:29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</row>
    <row r="792" spans="1:29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</row>
    <row r="793" spans="1:29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</row>
    <row r="794" spans="1:29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</row>
    <row r="795" spans="1:29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</row>
    <row r="796" spans="1:29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</row>
    <row r="797" spans="1:29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</row>
    <row r="798" spans="1:29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</row>
    <row r="799" spans="1:29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</row>
    <row r="800" spans="1:29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</row>
    <row r="801" spans="1:29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</row>
    <row r="802" spans="1:29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</row>
    <row r="803" spans="1:29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</row>
    <row r="804" spans="1:29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</row>
    <row r="805" spans="1:29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</row>
    <row r="806" spans="1:29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</row>
    <row r="807" spans="1:29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</row>
    <row r="808" spans="1:29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</row>
    <row r="809" spans="1:29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</row>
    <row r="810" spans="1:29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</row>
    <row r="811" spans="1:29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</row>
    <row r="812" spans="1:29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</row>
    <row r="813" spans="1:29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</row>
    <row r="814" spans="1:29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</row>
    <row r="815" spans="1:29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</row>
    <row r="816" spans="1:29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</row>
    <row r="817" spans="1:29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</row>
    <row r="818" spans="1:29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</row>
    <row r="819" spans="1:29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</row>
    <row r="820" spans="1:29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</row>
    <row r="821" spans="1:29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</row>
    <row r="822" spans="1:29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</row>
    <row r="823" spans="1:29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</row>
    <row r="824" spans="1:29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</row>
    <row r="825" spans="1:29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</row>
    <row r="826" spans="1:29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</row>
    <row r="827" spans="1:29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</row>
    <row r="828" spans="1:29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</row>
    <row r="829" spans="1:29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</row>
    <row r="830" spans="1:29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</row>
    <row r="831" spans="1:29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</row>
    <row r="832" spans="1:29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</row>
    <row r="833" spans="1:29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</row>
    <row r="834" spans="1:29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</row>
    <row r="835" spans="1:29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</row>
    <row r="836" spans="1:29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</row>
    <row r="837" spans="1:29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</row>
    <row r="838" spans="1:29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</row>
    <row r="839" spans="1:29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</row>
    <row r="840" spans="1:29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</row>
    <row r="841" spans="1:29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</row>
    <row r="842" spans="1:29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</row>
    <row r="843" spans="1:29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</row>
    <row r="844" spans="1:29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</row>
    <row r="845" spans="1:29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</row>
    <row r="846" spans="1:29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</row>
    <row r="847" spans="1:29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</row>
    <row r="848" spans="1:29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</row>
    <row r="849" spans="1:29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</row>
    <row r="850" spans="1:29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</row>
    <row r="851" spans="1:29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</row>
    <row r="852" spans="1:29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</row>
    <row r="853" spans="1:29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</row>
    <row r="854" spans="1:29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</row>
    <row r="855" spans="1:29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</row>
    <row r="856" spans="1:29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</row>
    <row r="857" spans="1:29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</row>
    <row r="858" spans="1:29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</row>
    <row r="859" spans="1:29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</row>
    <row r="860" spans="1:29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</row>
    <row r="861" spans="1:29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</row>
    <row r="862" spans="1:29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</row>
    <row r="863" spans="1:29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</row>
    <row r="864" spans="1:29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</row>
    <row r="865" spans="1:29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</row>
    <row r="866" spans="1:29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</row>
    <row r="867" spans="1:29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</row>
    <row r="868" spans="1:29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</row>
    <row r="869" spans="1:29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</row>
    <row r="870" spans="1:29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</row>
    <row r="871" spans="1:29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</row>
    <row r="872" spans="1:29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</row>
    <row r="873" spans="1:29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</row>
    <row r="874" spans="1:29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</row>
    <row r="875" spans="1:29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</row>
    <row r="876" spans="1:29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</row>
    <row r="877" spans="1:29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</row>
    <row r="878" spans="1:29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</row>
    <row r="879" spans="1:29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</row>
    <row r="880" spans="1:29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</row>
    <row r="881" spans="1:29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</row>
    <row r="882" spans="1:29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</row>
    <row r="883" spans="1:29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</row>
    <row r="884" spans="1:29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</row>
    <row r="885" spans="1:29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</row>
    <row r="886" spans="1:29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</row>
    <row r="887" spans="1:29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</row>
    <row r="888" spans="1:29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</row>
    <row r="889" spans="1:29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</row>
    <row r="890" spans="1:29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</row>
    <row r="891" spans="1:29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</row>
    <row r="892" spans="1:29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</row>
    <row r="893" spans="1:29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</row>
    <row r="894" spans="1:29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</row>
    <row r="895" spans="1:29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</row>
    <row r="896" spans="1:29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</row>
    <row r="897" spans="1:29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</row>
    <row r="898" spans="1:29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</row>
    <row r="899" spans="1:29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</row>
    <row r="900" spans="1:29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</row>
    <row r="901" spans="1:29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</row>
    <row r="902" spans="1:29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</row>
    <row r="903" spans="1:29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</row>
    <row r="904" spans="1:29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</row>
    <row r="905" spans="1:29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</row>
    <row r="906" spans="1:29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</row>
    <row r="907" spans="1:29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</row>
    <row r="908" spans="1:29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</row>
    <row r="909" spans="1:29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</row>
    <row r="910" spans="1:29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</row>
    <row r="911" spans="1:29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</row>
    <row r="912" spans="1:29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</row>
    <row r="913" spans="1:29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</row>
    <row r="914" spans="1:29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</row>
    <row r="915" spans="1:29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</row>
    <row r="916" spans="1:29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</row>
    <row r="917" spans="1:29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</row>
    <row r="918" spans="1:29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</row>
    <row r="919" spans="1:29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</row>
    <row r="920" spans="1:29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</row>
    <row r="921" spans="1:29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</row>
    <row r="922" spans="1:29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</row>
    <row r="923" spans="1:29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</row>
    <row r="924" spans="1:29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</row>
    <row r="925" spans="1:29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</row>
    <row r="926" spans="1:29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</row>
    <row r="927" spans="1:29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</row>
    <row r="928" spans="1:29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</row>
    <row r="929" spans="1:29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</row>
    <row r="930" spans="1:29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</row>
    <row r="931" spans="1:29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</row>
    <row r="932" spans="1:29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</row>
    <row r="933" spans="1:29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</row>
    <row r="934" spans="1:29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</row>
    <row r="935" spans="1:29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</row>
    <row r="936" spans="1:29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</row>
    <row r="937" spans="1:29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</row>
    <row r="938" spans="1:29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</row>
    <row r="939" spans="1:29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</row>
    <row r="940" spans="1:29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</row>
    <row r="941" spans="1:29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</row>
    <row r="942" spans="1:29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</row>
    <row r="943" spans="1:29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</row>
    <row r="944" spans="1:29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</row>
    <row r="945" spans="1:29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</row>
    <row r="946" spans="1:29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</row>
    <row r="947" spans="1:29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</row>
    <row r="948" spans="1:29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</row>
    <row r="949" spans="1:29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</row>
    <row r="950" spans="1:29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</row>
    <row r="951" spans="1:29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</row>
    <row r="952" spans="1:29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</row>
    <row r="953" spans="1:29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</row>
    <row r="954" spans="1:29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</row>
    <row r="955" spans="1:29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</row>
    <row r="956" spans="1:29" hidden="1"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</row>
    <row r="957" spans="1:29" hidden="1"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</row>
    <row r="958" spans="1:29" hidden="1"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</row>
    <row r="959" spans="1:29" hidden="1"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</row>
    <row r="960" spans="1:29" hidden="1"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</row>
    <row r="961" spans="9:29" hidden="1"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</row>
    <row r="962" spans="9:29" hidden="1"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</row>
    <row r="963" spans="9:29" hidden="1"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</row>
    <row r="964" spans="9:29" hidden="1"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</row>
    <row r="965" spans="9:29" hidden="1"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</row>
    <row r="966" spans="9:29" hidden="1"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</row>
    <row r="967" spans="9:29" hidden="1"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</row>
    <row r="968" spans="9:29" hidden="1"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</row>
    <row r="969" spans="9:29" hidden="1"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</row>
    <row r="970" spans="9:29" hidden="1"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</row>
    <row r="971" spans="9:29" hidden="1"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</row>
    <row r="972" spans="9:29" hidden="1"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</row>
    <row r="973" spans="9:29" hidden="1"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</row>
    <row r="974" spans="9:29" hidden="1"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</row>
    <row r="975" spans="9:29" hidden="1"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</row>
    <row r="976" spans="9:29" hidden="1"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</row>
    <row r="977" spans="9:29" hidden="1"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</row>
    <row r="978" spans="9:29" hidden="1"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</row>
    <row r="979" spans="9:29" hidden="1"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</row>
    <row r="980" spans="9:29" hidden="1"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</row>
    <row r="981" spans="9:29" hidden="1"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</row>
    <row r="982" spans="9:29" hidden="1"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</row>
    <row r="983" spans="9:29" hidden="1"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</row>
    <row r="984" spans="9:29" hidden="1"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</row>
    <row r="985" spans="9:29" hidden="1"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</row>
    <row r="986" spans="9:29" hidden="1"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</row>
    <row r="987" spans="9:29" hidden="1"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</row>
    <row r="988" spans="9:29" hidden="1"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</row>
    <row r="989" spans="9:29" hidden="1"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</row>
    <row r="990" spans="9:29" hidden="1"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</row>
    <row r="991" spans="9:29" hidden="1"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</row>
    <row r="992" spans="9:29" hidden="1"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</row>
    <row r="993" spans="9:29" hidden="1"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</row>
    <row r="994" spans="9:29" hidden="1"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</row>
  </sheetData>
  <autoFilter ref="N3:X137" xr:uid="{00000000-0009-0000-0000-000000000000}"/>
  <sortState xmlns:xlrd2="http://schemas.microsoft.com/office/spreadsheetml/2017/richdata2" ref="O5:W137">
    <sortCondition ref="P5:P137"/>
  </sortState>
  <dataConsolidate/>
  <mergeCells count="11">
    <mergeCell ref="C1:H1"/>
    <mergeCell ref="C2:H2"/>
    <mergeCell ref="C3:H3"/>
    <mergeCell ref="C4:H4"/>
    <mergeCell ref="C5:H5"/>
    <mergeCell ref="B21:H21"/>
    <mergeCell ref="B31:H31"/>
    <mergeCell ref="B7:H7"/>
    <mergeCell ref="B9:H9"/>
    <mergeCell ref="B22:H22"/>
    <mergeCell ref="B11:H11"/>
  </mergeCells>
  <phoneticPr fontId="31" type="noConversion"/>
  <dataValidations count="1">
    <dataValidation type="list" allowBlank="1" showInputMessage="1" showErrorMessage="1" prompt="Molimo odabrati proračunskog korisnika iz padajućeg izbornika!" sqref="C1:H1" xr:uid="{00000000-0002-0000-0000-000000000000}">
      <formula1>$O$4:$O$137</formula1>
    </dataValidation>
  </dataValidations>
  <pageMargins left="0.70866141732283472" right="0.70866141732283472" top="0.15748031496062992" bottom="0.15748031496062992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510"/>
  <sheetViews>
    <sheetView showGridLines="0" zoomScale="90" zoomScaleNormal="90" workbookViewId="0">
      <pane ySplit="2" topLeftCell="A17" activePane="bottomLeft" state="frozen"/>
      <selection pane="bottomLeft" activeCell="B42" sqref="B42"/>
    </sheetView>
  </sheetViews>
  <sheetFormatPr defaultColWidth="0" defaultRowHeight="14.4" zeroHeight="1"/>
  <cols>
    <col min="1" max="1" width="8.33203125" style="40" customWidth="1"/>
    <col min="2" max="2" width="20.33203125" style="40" customWidth="1"/>
    <col min="3" max="3" width="11.5546875" style="40" customWidth="1"/>
    <col min="4" max="4" width="33" style="40" customWidth="1"/>
    <col min="5" max="5" width="11.33203125" style="40" customWidth="1"/>
    <col min="6" max="6" width="21.88671875" style="40" customWidth="1"/>
    <col min="7" max="7" width="12.5546875" style="40" customWidth="1"/>
    <col min="8" max="8" width="36.6640625" style="40" customWidth="1"/>
    <col min="9" max="9" width="8.5546875" style="40" customWidth="1"/>
    <col min="10" max="10" width="16.44140625" style="41" customWidth="1"/>
    <col min="11" max="11" width="14.21875" style="41" customWidth="1"/>
    <col min="12" max="12" width="15.6640625" style="41" customWidth="1"/>
    <col min="13" max="13" width="15.109375" style="41" customWidth="1"/>
    <col min="14" max="14" width="26.77734375" style="307" customWidth="1"/>
    <col min="15" max="15" width="13.6640625" style="40" hidden="1" customWidth="1"/>
    <col min="16" max="21" width="9.109375" style="40" hidden="1" customWidth="1"/>
    <col min="22" max="22" width="46.5546875" style="40" hidden="1" customWidth="1"/>
    <col min="23" max="24" width="9.109375" style="40" hidden="1" customWidth="1"/>
    <col min="25" max="25" width="58.88671875" style="40" hidden="1" customWidth="1"/>
    <col min="26" max="26" width="8.109375" style="40" hidden="1" customWidth="1"/>
    <col min="27" max="27" width="8.109375" style="138" hidden="1" customWidth="1"/>
    <col min="28" max="16384" width="8.109375" style="40" hidden="1"/>
  </cols>
  <sheetData>
    <row r="1" spans="1:35" ht="35.25" customHeight="1">
      <c r="A1" s="388" t="s">
        <v>3019</v>
      </c>
      <c r="B1" s="388"/>
      <c r="C1" s="388"/>
      <c r="D1" s="388"/>
      <c r="E1" s="84" t="str">
        <f>IF(OR('OPĆI DIO'!C1="odaberite -",'OPĆI DIO'!C1=""),"Molimo odaberite proračunskog korisnika na radnom listu Opći podaci!","")</f>
        <v/>
      </c>
      <c r="H1" s="366"/>
      <c r="M1" s="161" t="s">
        <v>3017</v>
      </c>
    </row>
    <row r="2" spans="1:35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3705</v>
      </c>
      <c r="K2" s="330" t="s">
        <v>6634</v>
      </c>
      <c r="L2" s="86" t="s">
        <v>3706</v>
      </c>
      <c r="M2" s="86" t="s">
        <v>3707</v>
      </c>
      <c r="N2" s="305" t="s">
        <v>2861</v>
      </c>
      <c r="O2" s="135" t="s">
        <v>3688</v>
      </c>
      <c r="P2" s="43" t="s">
        <v>622</v>
      </c>
      <c r="Q2" s="43" t="s">
        <v>623</v>
      </c>
      <c r="R2" s="127" t="s">
        <v>2137</v>
      </c>
      <c r="S2" s="127" t="s">
        <v>3691</v>
      </c>
      <c r="T2" s="43" t="s">
        <v>3690</v>
      </c>
    </row>
    <row r="3" spans="1:35">
      <c r="A3" s="44" t="str">
        <f>IF(C3="","",VLOOKUP('OPĆI DIO'!$C$1,'OPĆI DIO'!$O$4:$X$137,10,FALSE))</f>
        <v>08006</v>
      </c>
      <c r="B3" s="44" t="str">
        <f>IF(C3="","",VLOOKUP('OPĆI DIO'!$C$1,'OPĆI DIO'!$O$4:$X$137,9,FALSE))</f>
        <v>Sveučilišta i veleučilišta u Republici Hrvatskoj</v>
      </c>
      <c r="C3" s="50">
        <v>11</v>
      </c>
      <c r="D3" s="45" t="str">
        <f t="shared" ref="D3:D67" si="0">IFERROR(VLOOKUP(C3,$U$6:$V$22,2,FALSE),"")</f>
        <v>Opći prihodi i primici</v>
      </c>
      <c r="E3" s="50">
        <v>3111</v>
      </c>
      <c r="F3" s="45" t="str">
        <f>IFERROR(VLOOKUP(E3,$X$5:$Z$128,2,FALSE),"")</f>
        <v>Plaće za redovan rad</v>
      </c>
      <c r="G3" s="247" t="s">
        <v>70</v>
      </c>
      <c r="H3" s="45" t="str">
        <f>IFERROR(VLOOKUP(G3,$AD$6:$AE$352,2,FALSE),"")</f>
        <v>REDOVNA DJELATNOST VELEUČILIŠTA I VISOKIH ŠKOLA</v>
      </c>
      <c r="I3" s="45" t="str">
        <f>IFERROR(VLOOKUP(G3,$AD$6:$AH$352,3,FALSE),"")</f>
        <v>0942</v>
      </c>
      <c r="J3" s="153">
        <v>1381797</v>
      </c>
      <c r="K3" s="153">
        <v>1381797</v>
      </c>
      <c r="L3" s="153">
        <v>1385229</v>
      </c>
      <c r="M3" s="153">
        <v>1393703</v>
      </c>
      <c r="N3" s="306"/>
      <c r="O3" s="175" t="str">
        <f>IF(C3="","",'OPĆI DIO'!$C$1)</f>
        <v>38438 VELEUČILIŠTE MARKO MARULIĆ U KNINU</v>
      </c>
      <c r="P3" s="40" t="str">
        <f t="shared" ref="P3:P34" si="1">LEFT(E3,3)</f>
        <v>311</v>
      </c>
      <c r="Q3" s="40" t="str">
        <f t="shared" ref="Q3:Q34" si="2">LEFT(E3,2)</f>
        <v>31</v>
      </c>
      <c r="R3" s="40" t="str">
        <f t="shared" ref="R3:R34" si="3">LEFT(C3,3)</f>
        <v>11</v>
      </c>
      <c r="S3" s="40" t="str">
        <f t="shared" ref="S3:S34" si="4">IF(T3="5",0,MID(I3,2,2))</f>
        <v>94</v>
      </c>
      <c r="T3" s="40" t="str">
        <f t="shared" ref="T3:T34" si="5">LEFT(E3,1)</f>
        <v>3</v>
      </c>
    </row>
    <row r="4" spans="1:35">
      <c r="A4" s="44" t="str">
        <f>IF(C4="","",VLOOKUP('OPĆI DIO'!$C$1,'OPĆI DIO'!$O$4:$X$137,10,FALSE))</f>
        <v>08006</v>
      </c>
      <c r="B4" s="44" t="str">
        <f>IF(C4="","",VLOOKUP('OPĆI DIO'!$C$1,'OPĆI DIO'!$O$4:$X$137,9,FALSE))</f>
        <v>Sveučilišta i veleučilišta u Republici Hrvatskoj</v>
      </c>
      <c r="C4" s="50">
        <v>11</v>
      </c>
      <c r="D4" s="45" t="str">
        <f t="shared" si="0"/>
        <v>Opći prihodi i primici</v>
      </c>
      <c r="E4" s="50">
        <v>3121</v>
      </c>
      <c r="F4" s="45" t="s">
        <v>48</v>
      </c>
      <c r="G4" s="247" t="s">
        <v>70</v>
      </c>
      <c r="H4" s="45" t="str">
        <f>IFERROR(VLOOKUP(G4,$AD$6:$AE$352,2,FALSE),"")</f>
        <v>REDOVNA DJELATNOST VELEUČILIŠTA I VISOKIH ŠKOLA</v>
      </c>
      <c r="I4" s="45" t="str">
        <f>IFERROR(VLOOKUP(G4,$AD$6:$AH$352,3,FALSE),"")</f>
        <v>0942</v>
      </c>
      <c r="J4" s="153">
        <v>60000</v>
      </c>
      <c r="K4" s="153">
        <v>60000</v>
      </c>
      <c r="L4" s="153">
        <v>60000</v>
      </c>
      <c r="M4" s="153">
        <v>60000</v>
      </c>
      <c r="N4" s="306"/>
      <c r="O4" s="175" t="str">
        <f>IF(C4="","",'OPĆI DIO'!$C$1)</f>
        <v>38438 VELEUČILIŠTE MARKO MARULIĆ U KNINU</v>
      </c>
      <c r="P4" s="40" t="str">
        <f t="shared" si="1"/>
        <v>312</v>
      </c>
      <c r="Q4" s="40" t="str">
        <f t="shared" si="2"/>
        <v>31</v>
      </c>
      <c r="R4" s="40" t="str">
        <f t="shared" si="3"/>
        <v>11</v>
      </c>
      <c r="S4" s="40" t="str">
        <f t="shared" si="4"/>
        <v>94</v>
      </c>
      <c r="T4" s="40" t="str">
        <f t="shared" si="5"/>
        <v>3</v>
      </c>
      <c r="X4" s="46"/>
      <c r="Y4" s="46"/>
    </row>
    <row r="5" spans="1:35">
      <c r="A5" s="44" t="str">
        <f>IF(C5="","",VLOOKUP('OPĆI DIO'!$C$1,'OPĆI DIO'!$O$4:$X$137,10,FALSE))</f>
        <v>08006</v>
      </c>
      <c r="B5" s="44" t="str">
        <f>IF(C5="","",VLOOKUP('OPĆI DIO'!$C$1,'OPĆI DIO'!$O$4:$X$137,9,FALSE))</f>
        <v>Sveučilišta i veleučilišta u Republici Hrvatskoj</v>
      </c>
      <c r="C5" s="50">
        <v>11</v>
      </c>
      <c r="D5" s="45" t="str">
        <f t="shared" si="0"/>
        <v>Opći prihodi i primici</v>
      </c>
      <c r="E5" s="50">
        <v>3132</v>
      </c>
      <c r="F5" s="45" t="str">
        <f>IFERROR(VLOOKUP(E5,$X$5:$Z$128,2,FALSE),"")</f>
        <v>Doprinosi za obvezno zdravstveno osiguranje</v>
      </c>
      <c r="G5" s="247" t="s">
        <v>70</v>
      </c>
      <c r="H5" s="45" t="str">
        <f>IFERROR(VLOOKUP(G5,$AD$6:$AE$352,2,FALSE),"")</f>
        <v>REDOVNA DJELATNOST VELEUČILIŠTA I VISOKIH ŠKOLA</v>
      </c>
      <c r="I5" s="45" t="str">
        <f>IFERROR(VLOOKUP(G5,$AD$6:$AH$352,3,FALSE),"")</f>
        <v>0942</v>
      </c>
      <c r="J5" s="153">
        <v>225000</v>
      </c>
      <c r="K5" s="153">
        <v>225000</v>
      </c>
      <c r="L5" s="153">
        <v>230000</v>
      </c>
      <c r="M5" s="153">
        <v>230000</v>
      </c>
      <c r="N5" s="306"/>
      <c r="O5" s="175" t="str">
        <f>IF(C5="","",'OPĆI DIO'!$C$1)</f>
        <v>38438 VELEUČILIŠTE MARKO MARULIĆ U KNINU</v>
      </c>
      <c r="P5" s="40" t="str">
        <f t="shared" si="1"/>
        <v>313</v>
      </c>
      <c r="Q5" s="40" t="str">
        <f t="shared" si="2"/>
        <v>31</v>
      </c>
      <c r="R5" s="40" t="str">
        <f t="shared" si="3"/>
        <v>11</v>
      </c>
      <c r="S5" s="40" t="str">
        <f t="shared" si="4"/>
        <v>94</v>
      </c>
      <c r="T5" s="40" t="str">
        <f t="shared" si="5"/>
        <v>3</v>
      </c>
      <c r="U5" s="40" t="s">
        <v>38</v>
      </c>
      <c r="V5" s="40" t="s">
        <v>39</v>
      </c>
      <c r="X5" s="40">
        <v>3111</v>
      </c>
      <c r="Y5" s="40" t="s">
        <v>45</v>
      </c>
      <c r="AA5" s="138" t="str">
        <f>LEFT(X5,2)</f>
        <v>31</v>
      </c>
      <c r="AB5" s="40" t="str">
        <f>LEFT(X5,3)</f>
        <v>311</v>
      </c>
      <c r="AD5" s="40" t="s">
        <v>40</v>
      </c>
      <c r="AE5" s="40" t="s">
        <v>41</v>
      </c>
    </row>
    <row r="6" spans="1:35">
      <c r="A6" s="44" t="str">
        <f>IF(C6="","",VLOOKUP('OPĆI DIO'!$C$1,'OPĆI DIO'!$O$4:$X$137,10,FALSE))</f>
        <v>08006</v>
      </c>
      <c r="B6" s="44" t="str">
        <f>IF(C6="","",VLOOKUP('OPĆI DIO'!$C$1,'OPĆI DIO'!$O$4:$X$137,9,FALSE))</f>
        <v>Sveučilišta i veleučilišta u Republici Hrvatskoj</v>
      </c>
      <c r="C6" s="50">
        <v>11</v>
      </c>
      <c r="D6" s="45" t="str">
        <f t="shared" si="0"/>
        <v>Opći prihodi i primici</v>
      </c>
      <c r="E6" s="50">
        <v>3212</v>
      </c>
      <c r="F6" s="45" t="str">
        <f>IFERROR(VLOOKUP(E6,$X$5:$Z$128,2,FALSE),"")</f>
        <v>Naknade za prijevoz, za rad na terenu i odvojeni život</v>
      </c>
      <c r="G6" s="247" t="s">
        <v>70</v>
      </c>
      <c r="H6" s="45" t="str">
        <f>IFERROR(VLOOKUP(G6,$AD$6:$AE$352,2,FALSE),"")</f>
        <v>REDOVNA DJELATNOST VELEUČILIŠTA I VISOKIH ŠKOLA</v>
      </c>
      <c r="I6" s="45" t="str">
        <f>IFERROR(VLOOKUP(G6,$AD$6:$AH$352,3,FALSE),"")</f>
        <v>0942</v>
      </c>
      <c r="J6" s="153">
        <v>60000</v>
      </c>
      <c r="K6" s="153">
        <v>60000</v>
      </c>
      <c r="L6" s="153">
        <v>60000</v>
      </c>
      <c r="M6" s="153">
        <v>60000</v>
      </c>
      <c r="N6" s="306"/>
      <c r="O6" s="175" t="str">
        <f>IF(C6="","",'OPĆI DIO'!$C$1)</f>
        <v>38438 VELEUČILIŠTE MARKO MARULIĆ U KNINU</v>
      </c>
      <c r="P6" s="40" t="str">
        <f t="shared" si="1"/>
        <v>321</v>
      </c>
      <c r="Q6" s="40" t="str">
        <f t="shared" si="2"/>
        <v>32</v>
      </c>
      <c r="R6" s="40" t="str">
        <f t="shared" si="3"/>
        <v>11</v>
      </c>
      <c r="S6" s="40" t="str">
        <f t="shared" si="4"/>
        <v>94</v>
      </c>
      <c r="T6" s="40" t="str">
        <f t="shared" si="5"/>
        <v>3</v>
      </c>
      <c r="U6" s="40">
        <v>11</v>
      </c>
      <c r="V6" s="40" t="s">
        <v>44</v>
      </c>
      <c r="X6" s="40">
        <v>3112</v>
      </c>
      <c r="Y6" s="40" t="s">
        <v>144</v>
      </c>
      <c r="AA6" s="138" t="str">
        <f>LEFT(X6,2)</f>
        <v>31</v>
      </c>
      <c r="AB6" s="40" t="str">
        <f>LEFT(X6,3)</f>
        <v>311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  <c r="AI6" s="40" t="s">
        <v>975</v>
      </c>
    </row>
    <row r="7" spans="1:35">
      <c r="A7" s="44" t="str">
        <f>IF(C7="","",VLOOKUP('OPĆI DIO'!$C$1,'OPĆI DIO'!$O$4:$X$137,10,FALSE))</f>
        <v>08006</v>
      </c>
      <c r="B7" s="44" t="str">
        <f>IF(C7="","",VLOOKUP('OPĆI DIO'!$C$1,'OPĆI DIO'!$O$4:$X$137,9,FALSE))</f>
        <v>Sveučilišta i veleučilišta u Republici Hrvatskoj</v>
      </c>
      <c r="C7" s="50">
        <v>11</v>
      </c>
      <c r="D7" s="45" t="str">
        <f t="shared" si="0"/>
        <v>Opći prihodi i primici</v>
      </c>
      <c r="E7" s="50">
        <v>3295</v>
      </c>
      <c r="F7" s="45" t="str">
        <f>IFERROR(VLOOKUP(E7,$X$5:$Z$128,2,FALSE),"")</f>
        <v>Pristojbe i naknade</v>
      </c>
      <c r="G7" s="247" t="s">
        <v>70</v>
      </c>
      <c r="H7" s="45" t="str">
        <f>IFERROR(VLOOKUP(G7,$AD$6:$AE$352,2,FALSE),"")</f>
        <v>REDOVNA DJELATNOST VELEUČILIŠTA I VISOKIH ŠKOLA</v>
      </c>
      <c r="I7" s="45" t="str">
        <f>IFERROR(VLOOKUP(G7,$AD$6:$AH$352,3,FALSE),"")</f>
        <v>0942</v>
      </c>
      <c r="J7" s="153">
        <v>2500</v>
      </c>
      <c r="K7" s="153">
        <v>2500</v>
      </c>
      <c r="L7" s="153">
        <v>2500</v>
      </c>
      <c r="M7" s="153">
        <v>2500</v>
      </c>
      <c r="N7" s="306"/>
      <c r="O7" s="175" t="str">
        <f>IF(C7="","",'OPĆI DIO'!$C$1)</f>
        <v>38438 VELEUČILIŠTE MARKO MARULIĆ U KNINU</v>
      </c>
      <c r="P7" s="40" t="str">
        <f t="shared" si="1"/>
        <v>329</v>
      </c>
      <c r="Q7" s="40" t="str">
        <f t="shared" si="2"/>
        <v>32</v>
      </c>
      <c r="R7" s="40" t="str">
        <f t="shared" si="3"/>
        <v>11</v>
      </c>
      <c r="S7" s="40" t="str">
        <f t="shared" si="4"/>
        <v>94</v>
      </c>
      <c r="T7" s="40" t="str">
        <f t="shared" si="5"/>
        <v>3</v>
      </c>
      <c r="U7" s="40">
        <v>12</v>
      </c>
      <c r="V7" s="40" t="s">
        <v>226</v>
      </c>
      <c r="X7" s="40">
        <v>3113</v>
      </c>
      <c r="Y7" s="40" t="s">
        <v>123</v>
      </c>
      <c r="AA7" s="138" t="str">
        <f>LEFT(X7,2)</f>
        <v>31</v>
      </c>
      <c r="AB7" s="40" t="str">
        <f>LEFT(X7,3)</f>
        <v>311</v>
      </c>
      <c r="AD7" t="s">
        <v>1259</v>
      </c>
      <c r="AE7" t="s">
        <v>1260</v>
      </c>
      <c r="AF7" s="40" t="s">
        <v>2903</v>
      </c>
      <c r="AG7" s="40" t="s">
        <v>2904</v>
      </c>
      <c r="AH7" s="40" t="s">
        <v>2925</v>
      </c>
      <c r="AI7" s="40" t="s">
        <v>2932</v>
      </c>
    </row>
    <row r="8" spans="1:35">
      <c r="A8" s="44" t="str">
        <f>IF(C8="","",VLOOKUP('OPĆI DIO'!$C$1,'OPĆI DIO'!$O$4:$X$137,10,FALSE))</f>
        <v>08006</v>
      </c>
      <c r="B8" s="44" t="str">
        <f>IF(C8="","",VLOOKUP('OPĆI DIO'!$C$1,'OPĆI DIO'!$O$4:$X$137,9,FALSE))</f>
        <v>Sveučilišta i veleučilišta u Republici Hrvatskoj</v>
      </c>
      <c r="C8" s="50">
        <v>11</v>
      </c>
      <c r="D8" s="45" t="str">
        <f t="shared" si="0"/>
        <v>Opći prihodi i primici</v>
      </c>
      <c r="E8" s="50">
        <v>3299</v>
      </c>
      <c r="F8" s="45" t="str">
        <f>IFERROR(VLOOKUP(E8,$X$5:$Z$128,2,FALSE),"")</f>
        <v>Ostali nespomenuti rashodi poslovanja</v>
      </c>
      <c r="G8" s="247" t="s">
        <v>70</v>
      </c>
      <c r="H8" s="45" t="str">
        <f>IFERROR(VLOOKUP(G8,$AD$6:$AE$352,2,FALSE),"")</f>
        <v>REDOVNA DJELATNOST VELEUČILIŠTA I VISOKIH ŠKOLA</v>
      </c>
      <c r="I8" s="45" t="str">
        <f>IFERROR(VLOOKUP(G8,$AD$6:$AH$352,3,FALSE),"")</f>
        <v>0942</v>
      </c>
      <c r="J8" s="153">
        <v>2500</v>
      </c>
      <c r="K8" s="153">
        <v>2500</v>
      </c>
      <c r="L8" s="153">
        <v>2500</v>
      </c>
      <c r="M8" s="153">
        <v>2500</v>
      </c>
      <c r="N8" s="306"/>
      <c r="O8" s="175" t="str">
        <f>IF(C8="","",'OPĆI DIO'!$C$1)</f>
        <v>38438 VELEUČILIŠTE MARKO MARULIĆ U KNINU</v>
      </c>
      <c r="P8" s="40" t="str">
        <f t="shared" si="1"/>
        <v>329</v>
      </c>
      <c r="Q8" s="40" t="str">
        <f t="shared" si="2"/>
        <v>32</v>
      </c>
      <c r="R8" s="40" t="str">
        <f t="shared" si="3"/>
        <v>11</v>
      </c>
      <c r="S8" s="40" t="str">
        <f t="shared" si="4"/>
        <v>94</v>
      </c>
      <c r="T8" s="40" t="str">
        <f t="shared" si="5"/>
        <v>3</v>
      </c>
      <c r="U8" s="40">
        <v>31</v>
      </c>
      <c r="V8" s="40" t="s">
        <v>89</v>
      </c>
      <c r="X8" s="40">
        <v>3114</v>
      </c>
      <c r="Y8" s="40" t="s">
        <v>145</v>
      </c>
      <c r="AA8" s="138" t="str">
        <f>LEFT(X8,2)</f>
        <v>31</v>
      </c>
      <c r="AB8" s="40" t="str">
        <f>LEFT(X8,3)</f>
        <v>311</v>
      </c>
      <c r="AD8" s="165" t="s">
        <v>4470</v>
      </c>
      <c r="AE8" s="165" t="s">
        <v>4471</v>
      </c>
      <c r="AF8" s="40" t="s">
        <v>4472</v>
      </c>
      <c r="AG8" s="40" t="s">
        <v>3006</v>
      </c>
      <c r="AH8" s="40" t="s">
        <v>2927</v>
      </c>
      <c r="AI8" s="40" t="s">
        <v>2928</v>
      </c>
    </row>
    <row r="9" spans="1:35" s="138" customFormat="1">
      <c r="A9" s="333" t="str">
        <f>IF(C9="","",VLOOKUP('OPĆI DIO'!$C$1,'OPĆI DIO'!$O$4:$X$137,10,FALSE))</f>
        <v>08006</v>
      </c>
      <c r="B9" s="333" t="str">
        <f>IF(C9="","",VLOOKUP('OPĆI DIO'!$C$1,'OPĆI DIO'!$O$4:$X$137,9,FALSE))</f>
        <v>Sveučilišta i veleučilišta u Republici Hrvatskoj</v>
      </c>
      <c r="C9" s="334">
        <v>11</v>
      </c>
      <c r="D9" s="335" t="str">
        <f t="shared" si="0"/>
        <v>Opći prihodi i primici</v>
      </c>
      <c r="E9" s="334">
        <v>3223</v>
      </c>
      <c r="F9" s="335" t="str">
        <f>IFERROR(VLOOKUP(E9,$X$5:$Z$128,2,FALSE),"")</f>
        <v>Energija</v>
      </c>
      <c r="G9" s="336" t="s">
        <v>658</v>
      </c>
      <c r="H9" s="335" t="str">
        <f>IFERROR(VLOOKUP(G9,$AD$6:$AE$352,2,FALSE),"")</f>
        <v>PROGRAMSKO FINANCIRANJE JAVNIH VISOKIH UČILIŠTA</v>
      </c>
      <c r="I9" s="335" t="str">
        <f>IFERROR(VLOOKUP(G9,$AD$6:$AH$352,3,FALSE),"")</f>
        <v>0942</v>
      </c>
      <c r="J9" s="332">
        <v>52752</v>
      </c>
      <c r="K9" s="331">
        <v>54100</v>
      </c>
      <c r="L9" s="153">
        <v>57311</v>
      </c>
      <c r="M9" s="153">
        <v>57334</v>
      </c>
      <c r="N9" s="337"/>
      <c r="O9" s="156" t="str">
        <f>IF(C9="","",'OPĆI DIO'!$C$1)</f>
        <v>38438 VELEUČILIŠTE MARKO MARULIĆ U KNINU</v>
      </c>
      <c r="P9" s="138" t="str">
        <f t="shared" si="1"/>
        <v>322</v>
      </c>
      <c r="Q9" s="138" t="str">
        <f t="shared" si="2"/>
        <v>32</v>
      </c>
      <c r="R9" s="138" t="str">
        <f t="shared" si="3"/>
        <v>11</v>
      </c>
      <c r="S9" s="138" t="str">
        <f t="shared" si="4"/>
        <v>94</v>
      </c>
      <c r="T9" s="138" t="str">
        <f t="shared" si="5"/>
        <v>3</v>
      </c>
      <c r="U9" s="138">
        <v>43</v>
      </c>
      <c r="V9" s="138" t="s">
        <v>94</v>
      </c>
      <c r="X9" s="138">
        <v>3132</v>
      </c>
      <c r="Y9" s="138" t="s">
        <v>49</v>
      </c>
      <c r="AA9" s="138" t="str">
        <f t="shared" ref="AA9:AA40" si="6">LEFT(X9,2)</f>
        <v>31</v>
      </c>
      <c r="AB9" s="138" t="str">
        <f t="shared" ref="AB9:AB40" si="7">LEFT(X9,3)</f>
        <v>313</v>
      </c>
      <c r="AD9" s="156" t="s">
        <v>1102</v>
      </c>
      <c r="AE9" s="156" t="s">
        <v>1103</v>
      </c>
      <c r="AF9" s="138" t="s">
        <v>2903</v>
      </c>
      <c r="AG9" s="138" t="s">
        <v>2904</v>
      </c>
      <c r="AH9" s="138" t="s">
        <v>2925</v>
      </c>
      <c r="AI9" s="138" t="s">
        <v>2935</v>
      </c>
    </row>
    <row r="10" spans="1:35">
      <c r="A10" s="44" t="str">
        <f>IF(C10="","",VLOOKUP('OPĆI DIO'!$C$1,'OPĆI DIO'!$O$4:$X$137,10,FALSE))</f>
        <v>08006</v>
      </c>
      <c r="B10" s="44" t="str">
        <f>IF(C10="","",VLOOKUP('OPĆI DIO'!$C$1,'OPĆI DIO'!$O$4:$X$137,9,FALSE))</f>
        <v>Sveučilišta i veleučilišta u Republici Hrvatskoj</v>
      </c>
      <c r="C10" s="50">
        <v>11</v>
      </c>
      <c r="D10" s="45" t="str">
        <f t="shared" si="0"/>
        <v>Opći prihodi i primici</v>
      </c>
      <c r="E10" s="50">
        <v>3237</v>
      </c>
      <c r="F10" s="45" t="str">
        <f>IFERROR(VLOOKUP(E10,$X$5:$Z$128,2,FALSE),"")</f>
        <v>Intelektualne i osobne usluge</v>
      </c>
      <c r="G10" s="247" t="s">
        <v>658</v>
      </c>
      <c r="H10" s="45" t="str">
        <f>IFERROR(VLOOKUP(G10,$AD$6:$AE$352,2,FALSE),"")</f>
        <v>PROGRAMSKO FINANCIRANJE JAVNIH VISOKIH UČILIŠTA</v>
      </c>
      <c r="I10" s="45" t="str">
        <f>IFERROR(VLOOKUP(G10,$AD$6:$AH$352,3,FALSE),"")</f>
        <v>0942</v>
      </c>
      <c r="J10" s="153">
        <v>70000</v>
      </c>
      <c r="K10" s="153">
        <v>70000</v>
      </c>
      <c r="L10" s="153">
        <v>70000</v>
      </c>
      <c r="M10" s="153">
        <v>70000</v>
      </c>
      <c r="N10" s="306"/>
      <c r="O10" s="175" t="str">
        <f>IF(C10="","",'OPĆI DIO'!$C$1)</f>
        <v>38438 VELEUČILIŠTE MARKO MARULIĆ U KNINU</v>
      </c>
      <c r="P10" s="40" t="str">
        <f t="shared" si="1"/>
        <v>323</v>
      </c>
      <c r="Q10" s="40" t="str">
        <f t="shared" si="2"/>
        <v>32</v>
      </c>
      <c r="R10" s="40" t="str">
        <f t="shared" si="3"/>
        <v>11</v>
      </c>
      <c r="S10" s="40" t="str">
        <f t="shared" si="4"/>
        <v>94</v>
      </c>
      <c r="T10" s="40" t="str">
        <f t="shared" si="5"/>
        <v>3</v>
      </c>
      <c r="U10" s="40">
        <v>51</v>
      </c>
      <c r="V10" s="40" t="s">
        <v>84</v>
      </c>
      <c r="X10" s="40">
        <v>3211</v>
      </c>
      <c r="Y10" s="40" t="s">
        <v>76</v>
      </c>
      <c r="AA10" s="138" t="str">
        <f t="shared" si="6"/>
        <v>32</v>
      </c>
      <c r="AB10" s="40" t="str">
        <f t="shared" si="7"/>
        <v>321</v>
      </c>
      <c r="AD10" s="165" t="s">
        <v>1102</v>
      </c>
      <c r="AE10" s="165" t="s">
        <v>1103</v>
      </c>
      <c r="AF10" s="40" t="s">
        <v>2905</v>
      </c>
      <c r="AG10" s="40" t="s">
        <v>2906</v>
      </c>
      <c r="AH10" s="40" t="s">
        <v>2925</v>
      </c>
      <c r="AI10" s="40" t="s">
        <v>2934</v>
      </c>
    </row>
    <row r="11" spans="1:35">
      <c r="A11" s="44" t="str">
        <f>IF(C11="","",VLOOKUP('OPĆI DIO'!$C$1,'OPĆI DIO'!$O$4:$X$137,10,FALSE))</f>
        <v>08006</v>
      </c>
      <c r="B11" s="44" t="str">
        <f>IF(C11="","",VLOOKUP('OPĆI DIO'!$C$1,'OPĆI DIO'!$O$4:$X$137,9,FALSE))</f>
        <v>Sveučilišta i veleučilišta u Republici Hrvatskoj</v>
      </c>
      <c r="C11" s="50">
        <v>11</v>
      </c>
      <c r="D11" s="45" t="str">
        <f t="shared" si="0"/>
        <v>Opći prihodi i primici</v>
      </c>
      <c r="E11" s="50">
        <v>3234</v>
      </c>
      <c r="F11" s="45" t="str">
        <f>IFERROR(VLOOKUP(E11,$X$5:$Z$128,2,FALSE),"")</f>
        <v>Komunalne usluge</v>
      </c>
      <c r="G11" s="247" t="s">
        <v>658</v>
      </c>
      <c r="H11" s="45" t="str">
        <f>IFERROR(VLOOKUP(G11,$AD$6:$AE$352,2,FALSE),"")</f>
        <v>PROGRAMSKO FINANCIRANJE JAVNIH VISOKIH UČILIŠTA</v>
      </c>
      <c r="I11" s="45" t="str">
        <f>IFERROR(VLOOKUP(G11,$AD$6:$AH$352,3,FALSE),"")</f>
        <v>0942</v>
      </c>
      <c r="J11" s="153">
        <v>20000</v>
      </c>
      <c r="K11" s="153">
        <v>20000</v>
      </c>
      <c r="L11" s="153">
        <v>20000</v>
      </c>
      <c r="M11" s="153">
        <v>20000</v>
      </c>
      <c r="N11" s="306"/>
      <c r="O11" s="175" t="str">
        <f>IF(C11="","",'OPĆI DIO'!$C$1)</f>
        <v>38438 VELEUČILIŠTE MARKO MARULIĆ U KNINU</v>
      </c>
      <c r="P11" s="40" t="str">
        <f t="shared" si="1"/>
        <v>323</v>
      </c>
      <c r="Q11" s="40" t="str">
        <f t="shared" si="2"/>
        <v>32</v>
      </c>
      <c r="R11" s="40" t="str">
        <f t="shared" si="3"/>
        <v>11</v>
      </c>
      <c r="S11" s="40" t="str">
        <f t="shared" si="4"/>
        <v>94</v>
      </c>
      <c r="T11" s="40" t="str">
        <f t="shared" si="5"/>
        <v>3</v>
      </c>
      <c r="U11" s="40">
        <v>52</v>
      </c>
      <c r="V11" s="40" t="s">
        <v>107</v>
      </c>
      <c r="X11" s="40">
        <v>3212</v>
      </c>
      <c r="Y11" s="40" t="s">
        <v>50</v>
      </c>
      <c r="AA11" s="138" t="str">
        <f t="shared" si="6"/>
        <v>32</v>
      </c>
      <c r="AB11" s="40" t="str">
        <f t="shared" si="7"/>
        <v>321</v>
      </c>
      <c r="AD11" s="165" t="s">
        <v>1104</v>
      </c>
      <c r="AE11" s="165" t="s">
        <v>1105</v>
      </c>
      <c r="AF11" s="40" t="s">
        <v>2903</v>
      </c>
      <c r="AG11" s="40" t="s">
        <v>2904</v>
      </c>
      <c r="AH11" s="40" t="s">
        <v>2925</v>
      </c>
      <c r="AI11" s="40" t="s">
        <v>2935</v>
      </c>
    </row>
    <row r="12" spans="1:35">
      <c r="A12" s="44" t="str">
        <f>IF(C12="","",VLOOKUP('OPĆI DIO'!$C$1,'OPĆI DIO'!$O$4:$X$137,10,FALSE))</f>
        <v>08006</v>
      </c>
      <c r="B12" s="44" t="str">
        <f>IF(C12="","",VLOOKUP('OPĆI DIO'!$C$1,'OPĆI DIO'!$O$4:$X$137,9,FALSE))</f>
        <v>Sveučilišta i veleučilišta u Republici Hrvatskoj</v>
      </c>
      <c r="C12" s="50">
        <v>43</v>
      </c>
      <c r="D12" s="45" t="str">
        <f t="shared" si="0"/>
        <v>Ostali prihodi za posebne namjene</v>
      </c>
      <c r="E12" s="50">
        <v>3111</v>
      </c>
      <c r="F12" s="45" t="str">
        <f>IFERROR(VLOOKUP(E12,$X$5:$Z$128,2,FALSE),"")</f>
        <v>Plaće za redovan rad</v>
      </c>
      <c r="G12" s="247" t="s">
        <v>185</v>
      </c>
      <c r="H12" s="45" t="str">
        <f>IFERROR(VLOOKUP(G12,$AD$6:$AE$352,2,FALSE),"")</f>
        <v>REDOVNA DJELATNOST VELEUČILIŠTA I VISOKIH ŠKOLA (IZ EVIDENCIJSKIH PRIHODA)</v>
      </c>
      <c r="I12" s="45" t="str">
        <f>IFERROR(VLOOKUP(G12,$AD$6:$AH$352,3,FALSE),"")</f>
        <v>0942</v>
      </c>
      <c r="J12" s="153">
        <v>6000</v>
      </c>
      <c r="K12" s="153">
        <v>6000</v>
      </c>
      <c r="L12" s="153">
        <v>6000</v>
      </c>
      <c r="M12" s="153">
        <v>6000</v>
      </c>
      <c r="N12" s="306"/>
      <c r="O12" s="175" t="str">
        <f>IF(C12="","",'OPĆI DIO'!$C$1)</f>
        <v>38438 VELEUČILIŠTE MARKO MARULIĆ U KNINU</v>
      </c>
      <c r="P12" s="40" t="str">
        <f t="shared" si="1"/>
        <v>311</v>
      </c>
      <c r="Q12" s="40" t="str">
        <f t="shared" si="2"/>
        <v>31</v>
      </c>
      <c r="R12" s="40" t="str">
        <f t="shared" si="3"/>
        <v>43</v>
      </c>
      <c r="S12" s="40" t="str">
        <f t="shared" si="4"/>
        <v>94</v>
      </c>
      <c r="T12" s="40" t="str">
        <f t="shared" si="5"/>
        <v>3</v>
      </c>
      <c r="U12">
        <v>552</v>
      </c>
      <c r="V12" t="s">
        <v>955</v>
      </c>
      <c r="X12" s="40">
        <v>3213</v>
      </c>
      <c r="Y12" s="40" t="s">
        <v>95</v>
      </c>
      <c r="AA12" s="138" t="str">
        <f t="shared" si="6"/>
        <v>32</v>
      </c>
      <c r="AB12" s="40" t="str">
        <f t="shared" si="7"/>
        <v>321</v>
      </c>
      <c r="AD12" s="165" t="s">
        <v>1261</v>
      </c>
      <c r="AE12" s="165" t="s">
        <v>1262</v>
      </c>
      <c r="AF12" s="40" t="s">
        <v>2903</v>
      </c>
      <c r="AG12" s="40" t="s">
        <v>2904</v>
      </c>
      <c r="AH12" s="40" t="s">
        <v>2925</v>
      </c>
      <c r="AI12" s="40" t="s">
        <v>2935</v>
      </c>
    </row>
    <row r="13" spans="1:35">
      <c r="A13" s="44" t="str">
        <f>IF(C13="","",VLOOKUP('OPĆI DIO'!$C$1,'OPĆI DIO'!$O$4:$X$137,10,FALSE))</f>
        <v>08006</v>
      </c>
      <c r="B13" s="44" t="str">
        <f>IF(C13="","",VLOOKUP('OPĆI DIO'!$C$1,'OPĆI DIO'!$O$4:$X$137,9,FALSE))</f>
        <v>Sveučilišta i veleučilišta u Republici Hrvatskoj</v>
      </c>
      <c r="C13" s="50">
        <v>43</v>
      </c>
      <c r="D13" s="45" t="str">
        <f t="shared" si="0"/>
        <v>Ostali prihodi za posebne namjene</v>
      </c>
      <c r="E13" s="50">
        <v>3132</v>
      </c>
      <c r="F13" s="45" t="str">
        <f>IFERROR(VLOOKUP(E13,$X$5:$Z$128,2,FALSE),"")</f>
        <v>Doprinosi za obvezno zdravstveno osiguranje</v>
      </c>
      <c r="G13" s="247" t="s">
        <v>185</v>
      </c>
      <c r="H13" s="45" t="str">
        <f>IFERROR(VLOOKUP(G13,$AD$6:$AE$352,2,FALSE),"")</f>
        <v>REDOVNA DJELATNOST VELEUČILIŠTA I VISOKIH ŠKOLA (IZ EVIDENCIJSKIH PRIHODA)</v>
      </c>
      <c r="I13" s="45" t="str">
        <f>IFERROR(VLOOKUP(G13,$AD$6:$AH$352,3,FALSE),"")</f>
        <v>0942</v>
      </c>
      <c r="J13" s="153">
        <v>1000</v>
      </c>
      <c r="K13" s="153">
        <v>1000</v>
      </c>
      <c r="L13" s="153">
        <v>1000</v>
      </c>
      <c r="M13" s="153">
        <v>1000</v>
      </c>
      <c r="N13" s="306"/>
      <c r="O13" s="175" t="str">
        <f>IF(C13="","",'OPĆI DIO'!$C$1)</f>
        <v>38438 VELEUČILIŠTE MARKO MARULIĆ U KNINU</v>
      </c>
      <c r="P13" s="40" t="str">
        <f t="shared" si="1"/>
        <v>313</v>
      </c>
      <c r="Q13" s="40" t="str">
        <f t="shared" si="2"/>
        <v>31</v>
      </c>
      <c r="R13" s="40" t="str">
        <f t="shared" si="3"/>
        <v>43</v>
      </c>
      <c r="S13" s="40" t="str">
        <f t="shared" si="4"/>
        <v>94</v>
      </c>
      <c r="T13" s="40" t="str">
        <f t="shared" si="5"/>
        <v>3</v>
      </c>
      <c r="U13">
        <v>559</v>
      </c>
      <c r="V13" t="s">
        <v>956</v>
      </c>
      <c r="X13" s="40">
        <v>3214</v>
      </c>
      <c r="Y13" s="40" t="s">
        <v>124</v>
      </c>
      <c r="AA13" s="138" t="str">
        <f t="shared" si="6"/>
        <v>32</v>
      </c>
      <c r="AB13" s="40" t="str">
        <f t="shared" si="7"/>
        <v>321</v>
      </c>
      <c r="AD13" s="165" t="s">
        <v>1263</v>
      </c>
      <c r="AE13" s="165" t="s">
        <v>1264</v>
      </c>
      <c r="AF13" s="40" t="s">
        <v>2907</v>
      </c>
      <c r="AG13" s="40" t="s">
        <v>2908</v>
      </c>
      <c r="AH13" s="40" t="s">
        <v>2925</v>
      </c>
      <c r="AI13" s="40" t="s">
        <v>2933</v>
      </c>
    </row>
    <row r="14" spans="1:35" s="138" customFormat="1">
      <c r="A14" s="333" t="str">
        <f>IF(C14="","",VLOOKUP('OPĆI DIO'!$C$1,'OPĆI DIO'!$O$4:$X$137,10,FALSE))</f>
        <v>08006</v>
      </c>
      <c r="B14" s="333" t="str">
        <f>IF(C14="","",VLOOKUP('OPĆI DIO'!$C$1,'OPĆI DIO'!$O$4:$X$137,9,FALSE))</f>
        <v>Sveučilišta i veleučilišta u Republici Hrvatskoj</v>
      </c>
      <c r="C14" s="334">
        <v>43</v>
      </c>
      <c r="D14" s="335" t="str">
        <f t="shared" si="0"/>
        <v>Ostali prihodi za posebne namjene</v>
      </c>
      <c r="E14" s="334">
        <v>3211</v>
      </c>
      <c r="F14" s="335" t="str">
        <f>IFERROR(VLOOKUP(E14,$X$5:$Z$128,2,FALSE),"")</f>
        <v>Službena putovanja</v>
      </c>
      <c r="G14" s="336" t="s">
        <v>185</v>
      </c>
      <c r="H14" s="335" t="str">
        <f>IFERROR(VLOOKUP(G14,$AD$6:$AE$352,2,FALSE),"")</f>
        <v>REDOVNA DJELATNOST VELEUČILIŠTA I VISOKIH ŠKOLA (IZ EVIDENCIJSKIH PRIHODA)</v>
      </c>
      <c r="I14" s="335" t="str">
        <f>IFERROR(VLOOKUP(G14,$AD$6:$AH$352,3,FALSE),"")</f>
        <v>0942</v>
      </c>
      <c r="J14" s="332">
        <v>7000</v>
      </c>
      <c r="K14" s="331">
        <v>13000</v>
      </c>
      <c r="L14" s="153">
        <v>7000</v>
      </c>
      <c r="M14" s="153">
        <v>7000</v>
      </c>
      <c r="N14" s="408"/>
      <c r="O14" s="156" t="str">
        <f>IF(C14="","",'OPĆI DIO'!$C$1)</f>
        <v>38438 VELEUČILIŠTE MARKO MARULIĆ U KNINU</v>
      </c>
      <c r="P14" s="138" t="str">
        <f t="shared" si="1"/>
        <v>321</v>
      </c>
      <c r="Q14" s="138" t="str">
        <f t="shared" si="2"/>
        <v>32</v>
      </c>
      <c r="R14" s="138" t="str">
        <f t="shared" si="3"/>
        <v>43</v>
      </c>
      <c r="S14" s="138" t="str">
        <f t="shared" si="4"/>
        <v>94</v>
      </c>
      <c r="T14" s="138" t="str">
        <f t="shared" si="5"/>
        <v>3</v>
      </c>
      <c r="U14" s="138">
        <v>561</v>
      </c>
      <c r="V14" s="138" t="s">
        <v>109</v>
      </c>
      <c r="X14" s="138">
        <v>3221</v>
      </c>
      <c r="Y14" s="138" t="s">
        <v>77</v>
      </c>
      <c r="AA14" s="138" t="str">
        <f t="shared" si="6"/>
        <v>32</v>
      </c>
      <c r="AB14" s="138" t="str">
        <f t="shared" si="7"/>
        <v>322</v>
      </c>
      <c r="AD14" s="156" t="s">
        <v>1265</v>
      </c>
      <c r="AE14" s="156" t="s">
        <v>1266</v>
      </c>
      <c r="AF14" s="138" t="s">
        <v>2899</v>
      </c>
      <c r="AG14" s="138" t="s">
        <v>2900</v>
      </c>
      <c r="AH14" s="138" t="s">
        <v>2925</v>
      </c>
      <c r="AI14" s="138" t="s">
        <v>2932</v>
      </c>
    </row>
    <row r="15" spans="1:35" s="138" customFormat="1">
      <c r="A15" s="333" t="str">
        <f>IF(C15="","",VLOOKUP('OPĆI DIO'!$C$1,'OPĆI DIO'!$O$4:$X$137,10,FALSE))</f>
        <v>08006</v>
      </c>
      <c r="B15" s="333" t="str">
        <f>IF(C15="","",VLOOKUP('OPĆI DIO'!$C$1,'OPĆI DIO'!$O$4:$X$137,9,FALSE))</f>
        <v>Sveučilišta i veleučilišta u Republici Hrvatskoj</v>
      </c>
      <c r="C15" s="334">
        <v>43</v>
      </c>
      <c r="D15" s="335" t="str">
        <f t="shared" si="0"/>
        <v>Ostali prihodi za posebne namjene</v>
      </c>
      <c r="E15" s="334">
        <v>3213</v>
      </c>
      <c r="F15" s="335" t="str">
        <f>IFERROR(VLOOKUP(E15,$X$5:$Z$128,2,FALSE),"")</f>
        <v>Stručno usavršavanje zaposlenika</v>
      </c>
      <c r="G15" s="336" t="s">
        <v>185</v>
      </c>
      <c r="H15" s="335" t="str">
        <f>IFERROR(VLOOKUP(G15,$AD$6:$AE$352,2,FALSE),"")</f>
        <v>REDOVNA DJELATNOST VELEUČILIŠTA I VISOKIH ŠKOLA (IZ EVIDENCIJSKIH PRIHODA)</v>
      </c>
      <c r="I15" s="335" t="str">
        <f>IFERROR(VLOOKUP(G15,$AD$6:$AH$352,3,FALSE),"")</f>
        <v>0942</v>
      </c>
      <c r="J15" s="332">
        <v>10000</v>
      </c>
      <c r="K15" s="331">
        <v>30000</v>
      </c>
      <c r="L15" s="153">
        <v>10000</v>
      </c>
      <c r="M15" s="153">
        <v>10000</v>
      </c>
      <c r="N15" s="337"/>
      <c r="O15" s="156" t="str">
        <f>IF(C15="","",'OPĆI DIO'!$C$1)</f>
        <v>38438 VELEUČILIŠTE MARKO MARULIĆ U KNINU</v>
      </c>
      <c r="P15" s="138" t="str">
        <f t="shared" si="1"/>
        <v>321</v>
      </c>
      <c r="Q15" s="138" t="str">
        <f t="shared" si="2"/>
        <v>32</v>
      </c>
      <c r="R15" s="138" t="str">
        <f t="shared" si="3"/>
        <v>43</v>
      </c>
      <c r="S15" s="138" t="str">
        <f t="shared" si="4"/>
        <v>94</v>
      </c>
      <c r="T15" s="138" t="str">
        <f t="shared" si="5"/>
        <v>3</v>
      </c>
      <c r="U15" s="138">
        <v>563</v>
      </c>
      <c r="V15" s="138" t="s">
        <v>111</v>
      </c>
      <c r="X15" s="138">
        <v>3222</v>
      </c>
      <c r="Y15" s="138" t="s">
        <v>98</v>
      </c>
      <c r="AA15" s="138" t="str">
        <f t="shared" si="6"/>
        <v>32</v>
      </c>
      <c r="AB15" s="138" t="str">
        <f t="shared" si="7"/>
        <v>322</v>
      </c>
      <c r="AD15" s="156" t="s">
        <v>746</v>
      </c>
      <c r="AE15" s="156" t="s">
        <v>747</v>
      </c>
      <c r="AF15" s="138" t="s">
        <v>2909</v>
      </c>
      <c r="AG15" s="138" t="s">
        <v>2910</v>
      </c>
      <c r="AH15" s="138" t="s">
        <v>2926</v>
      </c>
      <c r="AI15" s="138" t="s">
        <v>2931</v>
      </c>
    </row>
    <row r="16" spans="1:35">
      <c r="A16" s="44" t="str">
        <f>IF(C16="","",VLOOKUP('OPĆI DIO'!$C$1,'OPĆI DIO'!$O$4:$X$137,10,FALSE))</f>
        <v>08006</v>
      </c>
      <c r="B16" s="44" t="str">
        <f>IF(C16="","",VLOOKUP('OPĆI DIO'!$C$1,'OPĆI DIO'!$O$4:$X$137,9,FALSE))</f>
        <v>Sveučilišta i veleučilišta u Republici Hrvatskoj</v>
      </c>
      <c r="C16" s="50">
        <v>43</v>
      </c>
      <c r="D16" s="45" t="str">
        <f t="shared" si="0"/>
        <v>Ostali prihodi za posebne namjene</v>
      </c>
      <c r="E16" s="50">
        <v>3224</v>
      </c>
      <c r="F16" s="45" t="str">
        <f>IFERROR(VLOOKUP(E16,$X$5:$Z$128,2,FALSE),"")</f>
        <v>Materijal i dijelovi za tekuće i investicijsko održavanje</v>
      </c>
      <c r="G16" s="247" t="s">
        <v>185</v>
      </c>
      <c r="H16" s="45" t="str">
        <f>IFERROR(VLOOKUP(G16,$AD$6:$AE$352,2,FALSE),"")</f>
        <v>REDOVNA DJELATNOST VELEUČILIŠTA I VISOKIH ŠKOLA (IZ EVIDENCIJSKIH PRIHODA)</v>
      </c>
      <c r="I16" s="45" t="str">
        <f>IFERROR(VLOOKUP(G16,$AD$6:$AH$352,3,FALSE),"")</f>
        <v>0942</v>
      </c>
      <c r="J16" s="153">
        <v>3000</v>
      </c>
      <c r="K16" s="153">
        <v>3000</v>
      </c>
      <c r="L16" s="153">
        <v>3000</v>
      </c>
      <c r="M16" s="153">
        <v>3000</v>
      </c>
      <c r="N16" s="306"/>
      <c r="O16" s="175" t="str">
        <f>IF(C16="","",'OPĆI DIO'!$C$1)</f>
        <v>38438 VELEUČILIŠTE MARKO MARULIĆ U KNINU</v>
      </c>
      <c r="P16" s="40" t="str">
        <f t="shared" si="1"/>
        <v>322</v>
      </c>
      <c r="Q16" s="40" t="str">
        <f t="shared" si="2"/>
        <v>32</v>
      </c>
      <c r="R16" s="40" t="str">
        <f t="shared" si="3"/>
        <v>43</v>
      </c>
      <c r="S16" s="40" t="str">
        <f t="shared" si="4"/>
        <v>94</v>
      </c>
      <c r="T16" s="40" t="str">
        <f t="shared" si="5"/>
        <v>3</v>
      </c>
      <c r="U16" s="40">
        <v>573</v>
      </c>
      <c r="V16" t="s">
        <v>966</v>
      </c>
      <c r="X16" s="40">
        <v>3223</v>
      </c>
      <c r="Y16" s="40" t="s">
        <v>86</v>
      </c>
      <c r="AA16" s="138" t="str">
        <f t="shared" si="6"/>
        <v>32</v>
      </c>
      <c r="AB16" s="40" t="str">
        <f t="shared" si="7"/>
        <v>322</v>
      </c>
      <c r="AD16" s="165" t="s">
        <v>1106</v>
      </c>
      <c r="AE16" s="165" t="s">
        <v>1107</v>
      </c>
      <c r="AF16" s="40" t="s">
        <v>2903</v>
      </c>
      <c r="AG16" s="40" t="s">
        <v>2904</v>
      </c>
      <c r="AH16" s="40" t="s">
        <v>2925</v>
      </c>
      <c r="AI16" s="40" t="s">
        <v>2935</v>
      </c>
    </row>
    <row r="17" spans="1:35">
      <c r="A17" s="44" t="str">
        <f>IF(C17="","",VLOOKUP('OPĆI DIO'!$C$1,'OPĆI DIO'!$O$4:$X$137,10,FALSE))</f>
        <v>08006</v>
      </c>
      <c r="B17" s="44" t="str">
        <f>IF(C17="","",VLOOKUP('OPĆI DIO'!$C$1,'OPĆI DIO'!$O$4:$X$137,9,FALSE))</f>
        <v>Sveučilišta i veleučilišta u Republici Hrvatskoj</v>
      </c>
      <c r="C17" s="50">
        <v>43</v>
      </c>
      <c r="D17" s="45" t="str">
        <f t="shared" si="0"/>
        <v>Ostali prihodi za posebne namjene</v>
      </c>
      <c r="E17" s="50">
        <v>3225</v>
      </c>
      <c r="F17" s="45" t="str">
        <f>IFERROR(VLOOKUP(E17,$X$5:$Z$128,2,FALSE),"")</f>
        <v>Sitni inventar i autogume</v>
      </c>
      <c r="G17" s="247" t="s">
        <v>185</v>
      </c>
      <c r="H17" s="45" t="str">
        <f>IFERROR(VLOOKUP(G17,$AD$6:$AE$352,2,FALSE),"")</f>
        <v>REDOVNA DJELATNOST VELEUČILIŠTA I VISOKIH ŠKOLA (IZ EVIDENCIJSKIH PRIHODA)</v>
      </c>
      <c r="I17" s="45" t="str">
        <f>IFERROR(VLOOKUP(G17,$AD$6:$AH$352,3,FALSE),"")</f>
        <v>0942</v>
      </c>
      <c r="J17" s="153">
        <v>5000</v>
      </c>
      <c r="K17" s="153">
        <v>5000</v>
      </c>
      <c r="L17" s="153">
        <v>5000</v>
      </c>
      <c r="M17" s="153">
        <v>5000</v>
      </c>
      <c r="N17" s="306"/>
      <c r="O17" s="175" t="str">
        <f>IF(C17="","",'OPĆI DIO'!$C$1)</f>
        <v>38438 VELEUČILIŠTE MARKO MARULIĆ U KNINU</v>
      </c>
      <c r="P17" s="40" t="str">
        <f t="shared" si="1"/>
        <v>322</v>
      </c>
      <c r="Q17" s="40" t="str">
        <f t="shared" si="2"/>
        <v>32</v>
      </c>
      <c r="R17" s="40" t="str">
        <f t="shared" si="3"/>
        <v>43</v>
      </c>
      <c r="S17" s="40" t="str">
        <f t="shared" si="4"/>
        <v>94</v>
      </c>
      <c r="T17" s="40" t="str">
        <f t="shared" si="5"/>
        <v>3</v>
      </c>
      <c r="U17" s="102">
        <v>581</v>
      </c>
      <c r="V17" s="103" t="s">
        <v>1245</v>
      </c>
      <c r="X17" s="40">
        <v>3224</v>
      </c>
      <c r="Y17" s="40" t="s">
        <v>91</v>
      </c>
      <c r="AA17" s="138" t="str">
        <f t="shared" si="6"/>
        <v>32</v>
      </c>
      <c r="AB17" s="40" t="str">
        <f t="shared" si="7"/>
        <v>322</v>
      </c>
      <c r="AD17" s="165" t="s">
        <v>748</v>
      </c>
      <c r="AE17" s="165" t="s">
        <v>749</v>
      </c>
      <c r="AF17" s="40" t="s">
        <v>2903</v>
      </c>
      <c r="AG17" s="40" t="s">
        <v>2904</v>
      </c>
      <c r="AH17" s="40" t="s">
        <v>2925</v>
      </c>
      <c r="AI17" s="40" t="s">
        <v>2935</v>
      </c>
    </row>
    <row r="18" spans="1:35">
      <c r="A18" s="44" t="str">
        <f>IF(C18="","",VLOOKUP('OPĆI DIO'!$C$1,'OPĆI DIO'!$O$4:$X$137,10,FALSE))</f>
        <v>08006</v>
      </c>
      <c r="B18" s="44" t="str">
        <f>IF(C18="","",VLOOKUP('OPĆI DIO'!$C$1,'OPĆI DIO'!$O$4:$X$137,9,FALSE))</f>
        <v>Sveučilišta i veleučilišta u Republici Hrvatskoj</v>
      </c>
      <c r="C18" s="50">
        <v>43</v>
      </c>
      <c r="D18" s="45" t="str">
        <f t="shared" si="0"/>
        <v>Ostali prihodi za posebne namjene</v>
      </c>
      <c r="E18" s="50">
        <v>3231</v>
      </c>
      <c r="F18" s="45" t="str">
        <f>IFERROR(VLOOKUP(E18,$X$5:$Z$128,2,FALSE),"")</f>
        <v>Usluge telefona, interneta, pošte i prijevoza</v>
      </c>
      <c r="G18" s="247" t="s">
        <v>185</v>
      </c>
      <c r="H18" s="45" t="str">
        <f>IFERROR(VLOOKUP(G18,$AD$6:$AE$352,2,FALSE),"")</f>
        <v>REDOVNA DJELATNOST VELEUČILIŠTA I VISOKIH ŠKOLA (IZ EVIDENCIJSKIH PRIHODA)</v>
      </c>
      <c r="I18" s="45" t="str">
        <f>IFERROR(VLOOKUP(G18,$AD$6:$AH$352,3,FALSE),"")</f>
        <v>0942</v>
      </c>
      <c r="J18" s="153">
        <v>13000</v>
      </c>
      <c r="K18" s="153">
        <v>13000</v>
      </c>
      <c r="L18" s="153">
        <v>23000</v>
      </c>
      <c r="M18" s="153">
        <v>23000</v>
      </c>
      <c r="N18" s="306"/>
      <c r="O18" s="175" t="str">
        <f>IF(C18="","",'OPĆI DIO'!$C$1)</f>
        <v>38438 VELEUČILIŠTE MARKO MARULIĆ U KNINU</v>
      </c>
      <c r="P18" s="40" t="str">
        <f t="shared" si="1"/>
        <v>323</v>
      </c>
      <c r="Q18" s="40" t="str">
        <f t="shared" si="2"/>
        <v>32</v>
      </c>
      <c r="R18" s="40" t="str">
        <f t="shared" si="3"/>
        <v>43</v>
      </c>
      <c r="S18" s="40" t="str">
        <f t="shared" si="4"/>
        <v>94</v>
      </c>
      <c r="T18" s="40" t="str">
        <f t="shared" si="5"/>
        <v>3</v>
      </c>
      <c r="U18" s="40">
        <v>61</v>
      </c>
      <c r="V18" s="40" t="s">
        <v>113</v>
      </c>
      <c r="X18" s="40">
        <v>3225</v>
      </c>
      <c r="Y18" s="138" t="s">
        <v>6610</v>
      </c>
      <c r="AA18" s="138" t="str">
        <f t="shared" si="6"/>
        <v>32</v>
      </c>
      <c r="AB18" s="40" t="str">
        <f t="shared" si="7"/>
        <v>322</v>
      </c>
      <c r="AD18" s="165" t="s">
        <v>1267</v>
      </c>
      <c r="AE18" s="165" t="s">
        <v>1268</v>
      </c>
      <c r="AF18" s="40" t="s">
        <v>2903</v>
      </c>
      <c r="AG18" s="40" t="s">
        <v>2904</v>
      </c>
      <c r="AH18" s="40" t="s">
        <v>2925</v>
      </c>
      <c r="AI18" s="40" t="s">
        <v>2935</v>
      </c>
    </row>
    <row r="19" spans="1:35">
      <c r="A19" s="44" t="str">
        <f>IF(C19="","",VLOOKUP('OPĆI DIO'!$C$1,'OPĆI DIO'!$O$4:$X$137,10,FALSE))</f>
        <v>08006</v>
      </c>
      <c r="B19" s="44" t="str">
        <f>IF(C19="","",VLOOKUP('OPĆI DIO'!$C$1,'OPĆI DIO'!$O$4:$X$137,9,FALSE))</f>
        <v>Sveučilišta i veleučilišta u Republici Hrvatskoj</v>
      </c>
      <c r="C19" s="50">
        <v>43</v>
      </c>
      <c r="D19" s="45" t="str">
        <f t="shared" si="0"/>
        <v>Ostali prihodi za posebne namjene</v>
      </c>
      <c r="E19" s="50">
        <v>3232</v>
      </c>
      <c r="F19" s="45" t="str">
        <f>IFERROR(VLOOKUP(E19,$X$5:$Z$128,2,FALSE),"")</f>
        <v>Usluge tekućeg i investicijskog održavanja</v>
      </c>
      <c r="G19" s="247" t="s">
        <v>185</v>
      </c>
      <c r="H19" s="45" t="str">
        <f>IFERROR(VLOOKUP(G19,$AD$6:$AE$352,2,FALSE),"")</f>
        <v>REDOVNA DJELATNOST VELEUČILIŠTA I VISOKIH ŠKOLA (IZ EVIDENCIJSKIH PRIHODA)</v>
      </c>
      <c r="I19" s="45" t="str">
        <f>IFERROR(VLOOKUP(G19,$AD$6:$AH$352,3,FALSE),"")</f>
        <v>0942</v>
      </c>
      <c r="J19" s="153">
        <v>20000</v>
      </c>
      <c r="K19" s="153">
        <v>20000</v>
      </c>
      <c r="L19" s="153">
        <v>20000</v>
      </c>
      <c r="M19" s="153">
        <v>20000</v>
      </c>
      <c r="N19" s="306"/>
      <c r="O19" s="175" t="str">
        <f>IF(C19="","",'OPĆI DIO'!$C$1)</f>
        <v>38438 VELEUČILIŠTE MARKO MARULIĆ U KNINU</v>
      </c>
      <c r="P19" s="40" t="str">
        <f t="shared" si="1"/>
        <v>323</v>
      </c>
      <c r="Q19" s="40" t="str">
        <f t="shared" si="2"/>
        <v>32</v>
      </c>
      <c r="R19" s="40" t="str">
        <f t="shared" si="3"/>
        <v>43</v>
      </c>
      <c r="S19" s="40" t="str">
        <f t="shared" si="4"/>
        <v>94</v>
      </c>
      <c r="T19" s="40" t="str">
        <f t="shared" si="5"/>
        <v>3</v>
      </c>
      <c r="U19" s="40">
        <v>63</v>
      </c>
      <c r="V19" s="40" t="s">
        <v>6580</v>
      </c>
      <c r="X19" s="40">
        <v>3226</v>
      </c>
      <c r="Y19" s="40" t="s">
        <v>173</v>
      </c>
      <c r="AA19" s="138" t="str">
        <f t="shared" si="6"/>
        <v>32</v>
      </c>
      <c r="AB19" s="40" t="str">
        <f t="shared" si="7"/>
        <v>322</v>
      </c>
      <c r="AD19" s="165" t="s">
        <v>1108</v>
      </c>
      <c r="AE19" s="165" t="s">
        <v>1109</v>
      </c>
      <c r="AF19" s="40" t="s">
        <v>2903</v>
      </c>
      <c r="AG19" s="40" t="s">
        <v>2904</v>
      </c>
      <c r="AH19" s="40" t="s">
        <v>2925</v>
      </c>
      <c r="AI19" s="40" t="s">
        <v>2935</v>
      </c>
    </row>
    <row r="20" spans="1:35" s="87" customFormat="1">
      <c r="A20" s="333" t="str">
        <f>IF(C20="","",VLOOKUP('OPĆI DIO'!$C$1,'OPĆI DIO'!$O$4:$X$137,10,FALSE))</f>
        <v>08006</v>
      </c>
      <c r="B20" s="333" t="str">
        <f>IF(C20="","",VLOOKUP('OPĆI DIO'!$C$1,'OPĆI DIO'!$O$4:$X$137,9,FALSE))</f>
        <v>Sveučilišta i veleučilišta u Republici Hrvatskoj</v>
      </c>
      <c r="C20" s="334">
        <v>43</v>
      </c>
      <c r="D20" s="335" t="str">
        <f t="shared" si="0"/>
        <v>Ostali prihodi za posebne namjene</v>
      </c>
      <c r="E20" s="334">
        <v>3233</v>
      </c>
      <c r="F20" s="335" t="str">
        <f>IFERROR(VLOOKUP(E20,$X$5:$Z$128,2,FALSE),"")</f>
        <v>Usluge promidžbe i informiranja</v>
      </c>
      <c r="G20" s="336" t="s">
        <v>185</v>
      </c>
      <c r="H20" s="335" t="str">
        <f>IFERROR(VLOOKUP(G20,$AD$6:$AE$352,2,FALSE),"")</f>
        <v>REDOVNA DJELATNOST VELEUČILIŠTA I VISOKIH ŠKOLA (IZ EVIDENCIJSKIH PRIHODA)</v>
      </c>
      <c r="I20" s="335" t="str">
        <f>IFERROR(VLOOKUP(G20,$AD$6:$AH$352,3,FALSE),"")</f>
        <v>0942</v>
      </c>
      <c r="J20" s="332">
        <v>40000</v>
      </c>
      <c r="K20" s="331">
        <v>26500</v>
      </c>
      <c r="L20" s="153">
        <v>30000</v>
      </c>
      <c r="M20" s="153">
        <v>30000</v>
      </c>
      <c r="N20" s="306"/>
      <c r="O20" s="119" t="str">
        <f>IF(C20="","",'OPĆI DIO'!$C$1)</f>
        <v>38438 VELEUČILIŠTE MARKO MARULIĆ U KNINU</v>
      </c>
      <c r="P20" s="87" t="str">
        <f t="shared" si="1"/>
        <v>323</v>
      </c>
      <c r="Q20" s="87" t="str">
        <f t="shared" si="2"/>
        <v>32</v>
      </c>
      <c r="R20" s="87" t="str">
        <f t="shared" si="3"/>
        <v>43</v>
      </c>
      <c r="S20" s="87" t="str">
        <f t="shared" si="4"/>
        <v>94</v>
      </c>
      <c r="T20" s="87" t="str">
        <f t="shared" si="5"/>
        <v>3</v>
      </c>
      <c r="U20" s="87">
        <v>71</v>
      </c>
      <c r="V20" s="87" t="s">
        <v>171</v>
      </c>
      <c r="X20" s="87">
        <v>3227</v>
      </c>
      <c r="Y20" s="87" t="s">
        <v>116</v>
      </c>
      <c r="AA20" s="87" t="str">
        <f t="shared" si="6"/>
        <v>32</v>
      </c>
      <c r="AB20" s="87" t="str">
        <f t="shared" si="7"/>
        <v>322</v>
      </c>
      <c r="AD20" s="119" t="s">
        <v>1269</v>
      </c>
      <c r="AE20" s="119" t="s">
        <v>1270</v>
      </c>
      <c r="AF20" s="87" t="s">
        <v>2899</v>
      </c>
      <c r="AG20" s="87" t="s">
        <v>2900</v>
      </c>
      <c r="AH20" s="87" t="s">
        <v>2925</v>
      </c>
      <c r="AI20" s="87" t="s">
        <v>2932</v>
      </c>
    </row>
    <row r="21" spans="1:35">
      <c r="A21" s="44" t="str">
        <f>IF(C21="","",VLOOKUP('OPĆI DIO'!$C$1,'OPĆI DIO'!$O$4:$X$137,10,FALSE))</f>
        <v>08006</v>
      </c>
      <c r="B21" s="44" t="str">
        <f>IF(C21="","",VLOOKUP('OPĆI DIO'!$C$1,'OPĆI DIO'!$O$4:$X$137,9,FALSE))</f>
        <v>Sveučilišta i veleučilišta u Republici Hrvatskoj</v>
      </c>
      <c r="C21" s="334">
        <v>43</v>
      </c>
      <c r="D21" s="335" t="str">
        <f t="shared" si="0"/>
        <v>Ostali prihodi za posebne namjene</v>
      </c>
      <c r="E21" s="334">
        <v>3221</v>
      </c>
      <c r="F21" s="335" t="str">
        <f>IFERROR(VLOOKUP(E21,$X$5:$Z$128,2,FALSE),"")</f>
        <v>Uredski materijal i ostali materijalni rashodi</v>
      </c>
      <c r="G21" s="336" t="s">
        <v>185</v>
      </c>
      <c r="H21" s="335" t="str">
        <f>IFERROR(VLOOKUP(G21,$AD$6:$AE$352,2,FALSE),"")</f>
        <v>REDOVNA DJELATNOST VELEUČILIŠTA I VISOKIH ŠKOLA (IZ EVIDENCIJSKIH PRIHODA)</v>
      </c>
      <c r="I21" s="335" t="str">
        <f>IFERROR(VLOOKUP(G21,$AD$6:$AH$352,3,FALSE),"")</f>
        <v>0942</v>
      </c>
      <c r="J21" s="332">
        <v>15000</v>
      </c>
      <c r="K21" s="331">
        <v>10250</v>
      </c>
      <c r="L21" s="153">
        <v>15000</v>
      </c>
      <c r="M21" s="153">
        <v>15000</v>
      </c>
      <c r="N21" s="306"/>
      <c r="O21" s="175" t="str">
        <f>IF(C21="","",'OPĆI DIO'!$C$1)</f>
        <v>38438 VELEUČILIŠTE MARKO MARULIĆ U KNINU</v>
      </c>
      <c r="P21" s="40" t="str">
        <f t="shared" si="1"/>
        <v>322</v>
      </c>
      <c r="Q21" s="40" t="str">
        <f t="shared" si="2"/>
        <v>32</v>
      </c>
      <c r="R21" s="40" t="str">
        <f t="shared" si="3"/>
        <v>43</v>
      </c>
      <c r="S21" s="40" t="str">
        <f t="shared" si="4"/>
        <v>94</v>
      </c>
      <c r="T21" s="40" t="str">
        <f t="shared" si="5"/>
        <v>3</v>
      </c>
      <c r="U21" s="40">
        <v>810</v>
      </c>
      <c r="V21" s="40" t="s">
        <v>6581</v>
      </c>
      <c r="X21" s="40">
        <v>3231</v>
      </c>
      <c r="Y21" s="138" t="s">
        <v>6611</v>
      </c>
      <c r="AA21" s="138" t="str">
        <f t="shared" si="6"/>
        <v>32</v>
      </c>
      <c r="AB21" s="40" t="str">
        <f t="shared" si="7"/>
        <v>323</v>
      </c>
      <c r="AD21" s="165" t="s">
        <v>1271</v>
      </c>
      <c r="AE21" s="165" t="s">
        <v>1272</v>
      </c>
      <c r="AF21" s="40" t="s">
        <v>2903</v>
      </c>
      <c r="AG21" s="40" t="s">
        <v>2904</v>
      </c>
      <c r="AH21" s="40" t="s">
        <v>2925</v>
      </c>
      <c r="AI21" s="40" t="s">
        <v>2935</v>
      </c>
    </row>
    <row r="22" spans="1:35" s="138" customFormat="1">
      <c r="A22" s="333" t="str">
        <f>IF(C22="","",VLOOKUP('OPĆI DIO'!$C$1,'OPĆI DIO'!$O$4:$X$137,10,FALSE))</f>
        <v>08006</v>
      </c>
      <c r="B22" s="333" t="str">
        <f>IF(C22="","",VLOOKUP('OPĆI DIO'!$C$1,'OPĆI DIO'!$O$4:$X$137,9,FALSE))</f>
        <v>Sveučilišta i veleučilišta u Republici Hrvatskoj</v>
      </c>
      <c r="C22" s="334">
        <v>43</v>
      </c>
      <c r="D22" s="335" t="str">
        <f t="shared" si="0"/>
        <v>Ostali prihodi za posebne namjene</v>
      </c>
      <c r="E22" s="334">
        <v>3235</v>
      </c>
      <c r="F22" s="335" t="str">
        <f>IFERROR(VLOOKUP(E22,$X$5:$Z$128,2,FALSE),"")</f>
        <v>Zakupnine i najamnine</v>
      </c>
      <c r="G22" s="336" t="s">
        <v>185</v>
      </c>
      <c r="H22" s="335" t="str">
        <f>IFERROR(VLOOKUP(G22,$AD$6:$AE$352,2,FALSE),"")</f>
        <v>REDOVNA DJELATNOST VELEUČILIŠTA I VISOKIH ŠKOLA (IZ EVIDENCIJSKIH PRIHODA)</v>
      </c>
      <c r="I22" s="335" t="str">
        <f>IFERROR(VLOOKUP(G22,$AD$6:$AH$352,3,FALSE),"")</f>
        <v>0942</v>
      </c>
      <c r="J22" s="332">
        <v>7000</v>
      </c>
      <c r="K22" s="331">
        <v>6375</v>
      </c>
      <c r="L22" s="153">
        <v>7000</v>
      </c>
      <c r="M22" s="153">
        <v>7000</v>
      </c>
      <c r="N22" s="337"/>
      <c r="O22" s="156" t="str">
        <f>IF(C22="","",'OPĆI DIO'!$C$1)</f>
        <v>38438 VELEUČILIŠTE MARKO MARULIĆ U KNINU</v>
      </c>
      <c r="P22" s="138" t="str">
        <f t="shared" si="1"/>
        <v>323</v>
      </c>
      <c r="Q22" s="138" t="str">
        <f t="shared" si="2"/>
        <v>32</v>
      </c>
      <c r="R22" s="138" t="str">
        <f t="shared" si="3"/>
        <v>43</v>
      </c>
      <c r="S22" s="138" t="str">
        <f t="shared" si="4"/>
        <v>94</v>
      </c>
      <c r="T22" s="138" t="str">
        <f t="shared" si="5"/>
        <v>3</v>
      </c>
      <c r="U22" s="138">
        <v>815</v>
      </c>
      <c r="V22" s="138" t="s">
        <v>4536</v>
      </c>
      <c r="X22" s="138">
        <v>3232</v>
      </c>
      <c r="Y22" s="138" t="s">
        <v>87</v>
      </c>
      <c r="AA22" s="138" t="str">
        <f t="shared" si="6"/>
        <v>32</v>
      </c>
      <c r="AB22" s="138" t="str">
        <f t="shared" si="7"/>
        <v>323</v>
      </c>
      <c r="AD22" s="156" t="s">
        <v>750</v>
      </c>
      <c r="AE22" s="156" t="s">
        <v>751</v>
      </c>
      <c r="AF22" s="138" t="s">
        <v>2903</v>
      </c>
      <c r="AG22" s="138" t="s">
        <v>2904</v>
      </c>
      <c r="AH22" s="138" t="s">
        <v>2925</v>
      </c>
      <c r="AI22" s="138" t="s">
        <v>2934</v>
      </c>
    </row>
    <row r="23" spans="1:35" s="138" customFormat="1">
      <c r="A23" s="333" t="str">
        <f>IF(C23="","",VLOOKUP('OPĆI DIO'!$C$1,'OPĆI DIO'!$O$4:$X$137,10,FALSE))</f>
        <v>08006</v>
      </c>
      <c r="B23" s="333" t="str">
        <f>IF(C23="","",VLOOKUP('OPĆI DIO'!$C$1,'OPĆI DIO'!$O$4:$X$137,9,FALSE))</f>
        <v>Sveučilišta i veleučilišta u Republici Hrvatskoj</v>
      </c>
      <c r="C23" s="334">
        <v>43</v>
      </c>
      <c r="D23" s="335" t="str">
        <f t="shared" si="0"/>
        <v>Ostali prihodi za posebne namjene</v>
      </c>
      <c r="E23" s="334">
        <v>3236</v>
      </c>
      <c r="F23" s="335" t="str">
        <f>IFERROR(VLOOKUP(E23,$X$5:$Z$128,2,FALSE),"")</f>
        <v>Zdravstvene i veterinarske usluge</v>
      </c>
      <c r="G23" s="336" t="s">
        <v>185</v>
      </c>
      <c r="H23" s="335" t="str">
        <f>IFERROR(VLOOKUP(G23,$AD$6:$AE$352,2,FALSE),"")</f>
        <v>REDOVNA DJELATNOST VELEUČILIŠTA I VISOKIH ŠKOLA (IZ EVIDENCIJSKIH PRIHODA)</v>
      </c>
      <c r="I23" s="335" t="str">
        <f>IFERROR(VLOOKUP(G23,$AD$6:$AH$352,3,FALSE),"")</f>
        <v>0942</v>
      </c>
      <c r="J23" s="332">
        <v>7000</v>
      </c>
      <c r="K23" s="331">
        <v>3625</v>
      </c>
      <c r="L23" s="153">
        <v>7000</v>
      </c>
      <c r="M23" s="153">
        <v>7000</v>
      </c>
      <c r="N23" s="337"/>
      <c r="O23" s="156" t="str">
        <f>IF(C23="","",'OPĆI DIO'!$C$1)</f>
        <v>38438 VELEUČILIŠTE MARKO MARULIĆ U KNINU</v>
      </c>
      <c r="P23" s="138" t="str">
        <f t="shared" si="1"/>
        <v>323</v>
      </c>
      <c r="Q23" s="138" t="str">
        <f t="shared" si="2"/>
        <v>32</v>
      </c>
      <c r="R23" s="138" t="str">
        <f t="shared" si="3"/>
        <v>43</v>
      </c>
      <c r="S23" s="138" t="str">
        <f t="shared" si="4"/>
        <v>94</v>
      </c>
      <c r="T23" s="138" t="str">
        <f t="shared" si="5"/>
        <v>3</v>
      </c>
      <c r="X23" s="138">
        <v>3233</v>
      </c>
      <c r="Y23" s="138" t="s">
        <v>75</v>
      </c>
      <c r="AA23" s="138" t="str">
        <f t="shared" si="6"/>
        <v>32</v>
      </c>
      <c r="AB23" s="138" t="str">
        <f t="shared" si="7"/>
        <v>323</v>
      </c>
      <c r="AD23" s="156" t="s">
        <v>1283</v>
      </c>
      <c r="AE23" s="156" t="s">
        <v>1284</v>
      </c>
      <c r="AF23" s="138" t="s">
        <v>2905</v>
      </c>
      <c r="AG23" s="138" t="s">
        <v>2906</v>
      </c>
      <c r="AH23" s="138" t="s">
        <v>2925</v>
      </c>
      <c r="AI23" s="138" t="s">
        <v>2932</v>
      </c>
    </row>
    <row r="24" spans="1:35">
      <c r="A24" s="44" t="str">
        <f>IF(C24="","",VLOOKUP('OPĆI DIO'!$C$1,'OPĆI DIO'!$O$4:$X$137,10,FALSE))</f>
        <v>08006</v>
      </c>
      <c r="B24" s="44" t="str">
        <f>IF(C24="","",VLOOKUP('OPĆI DIO'!$C$1,'OPĆI DIO'!$O$4:$X$137,9,FALSE))</f>
        <v>Sveučilišta i veleučilišta u Republici Hrvatskoj</v>
      </c>
      <c r="C24" s="50">
        <v>43</v>
      </c>
      <c r="D24" s="45" t="str">
        <f t="shared" si="0"/>
        <v>Ostali prihodi za posebne namjene</v>
      </c>
      <c r="E24" s="50">
        <v>3237</v>
      </c>
      <c r="F24" s="45" t="str">
        <f>IFERROR(VLOOKUP(E24,$X$5:$Z$128,2,FALSE),"")</f>
        <v>Intelektualne i osobne usluge</v>
      </c>
      <c r="G24" s="247" t="s">
        <v>185</v>
      </c>
      <c r="H24" s="45" t="str">
        <f>IFERROR(VLOOKUP(G24,$AD$6:$AE$352,2,FALSE),"")</f>
        <v>REDOVNA DJELATNOST VELEUČILIŠTA I VISOKIH ŠKOLA (IZ EVIDENCIJSKIH PRIHODA)</v>
      </c>
      <c r="I24" s="45" t="str">
        <f>IFERROR(VLOOKUP(G24,$AD$6:$AH$352,3,FALSE),"")</f>
        <v>0942</v>
      </c>
      <c r="J24" s="153">
        <v>15000</v>
      </c>
      <c r="K24" s="153">
        <v>15000</v>
      </c>
      <c r="L24" s="153">
        <v>15000</v>
      </c>
      <c r="M24" s="153">
        <v>15000</v>
      </c>
      <c r="N24" s="306"/>
      <c r="O24" s="175" t="str">
        <f>IF(C24="","",'OPĆI DIO'!$C$1)</f>
        <v>38438 VELEUČILIŠTE MARKO MARULIĆ U KNINU</v>
      </c>
      <c r="P24" s="40" t="str">
        <f t="shared" si="1"/>
        <v>323</v>
      </c>
      <c r="Q24" s="40" t="str">
        <f t="shared" si="2"/>
        <v>32</v>
      </c>
      <c r="R24" s="40" t="str">
        <f t="shared" si="3"/>
        <v>43</v>
      </c>
      <c r="S24" s="40" t="str">
        <f t="shared" si="4"/>
        <v>94</v>
      </c>
      <c r="T24" s="40" t="str">
        <f t="shared" si="5"/>
        <v>3</v>
      </c>
      <c r="X24" s="40">
        <v>3234</v>
      </c>
      <c r="Y24" s="40" t="s">
        <v>88</v>
      </c>
      <c r="AA24" s="138" t="str">
        <f t="shared" si="6"/>
        <v>32</v>
      </c>
      <c r="AB24" s="40" t="str">
        <f t="shared" si="7"/>
        <v>323</v>
      </c>
      <c r="AD24" s="165" t="s">
        <v>1285</v>
      </c>
      <c r="AE24" s="165" t="s">
        <v>1286</v>
      </c>
      <c r="AF24" s="40" t="s">
        <v>2903</v>
      </c>
      <c r="AG24" s="40" t="s">
        <v>2904</v>
      </c>
      <c r="AH24" s="40" t="s">
        <v>2925</v>
      </c>
      <c r="AI24" s="40" t="s">
        <v>2932</v>
      </c>
    </row>
    <row r="25" spans="1:35">
      <c r="A25" s="44" t="str">
        <f>IF(C25="","",VLOOKUP('OPĆI DIO'!$C$1,'OPĆI DIO'!$O$4:$X$137,10,FALSE))</f>
        <v>08006</v>
      </c>
      <c r="B25" s="44" t="str">
        <f>IF(C25="","",VLOOKUP('OPĆI DIO'!$C$1,'OPĆI DIO'!$O$4:$X$137,9,FALSE))</f>
        <v>Sveučilišta i veleučilišta u Republici Hrvatskoj</v>
      </c>
      <c r="C25" s="50">
        <v>43</v>
      </c>
      <c r="D25" s="45" t="str">
        <f t="shared" si="0"/>
        <v>Ostali prihodi za posebne namjene</v>
      </c>
      <c r="E25" s="50">
        <v>3238</v>
      </c>
      <c r="F25" s="45" t="str">
        <f>IFERROR(VLOOKUP(E25,$X$5:$Z$128,2,FALSE),"")</f>
        <v>Računalne usluge</v>
      </c>
      <c r="G25" s="247" t="s">
        <v>185</v>
      </c>
      <c r="H25" s="45" t="str">
        <f>IFERROR(VLOOKUP(G25,$AD$6:$AE$352,2,FALSE),"")</f>
        <v>REDOVNA DJELATNOST VELEUČILIŠTA I VISOKIH ŠKOLA (IZ EVIDENCIJSKIH PRIHODA)</v>
      </c>
      <c r="I25" s="45" t="str">
        <f>IFERROR(VLOOKUP(G25,$AD$6:$AH$352,3,FALSE),"")</f>
        <v>0942</v>
      </c>
      <c r="J25" s="153">
        <v>5000</v>
      </c>
      <c r="K25" s="153">
        <v>5000</v>
      </c>
      <c r="L25" s="153">
        <v>5000</v>
      </c>
      <c r="M25" s="153">
        <v>5000</v>
      </c>
      <c r="N25" s="306"/>
      <c r="O25" s="175" t="str">
        <f>IF(C25="","",'OPĆI DIO'!$C$1)</f>
        <v>38438 VELEUČILIŠTE MARKO MARULIĆ U KNINU</v>
      </c>
      <c r="P25" s="40" t="str">
        <f t="shared" si="1"/>
        <v>323</v>
      </c>
      <c r="Q25" s="40" t="str">
        <f t="shared" si="2"/>
        <v>32</v>
      </c>
      <c r="R25" s="40" t="str">
        <f t="shared" si="3"/>
        <v>43</v>
      </c>
      <c r="S25" s="40" t="str">
        <f t="shared" si="4"/>
        <v>94</v>
      </c>
      <c r="T25" s="40" t="str">
        <f t="shared" si="5"/>
        <v>3</v>
      </c>
      <c r="X25" s="40">
        <v>3235</v>
      </c>
      <c r="Y25" s="40" t="s">
        <v>108</v>
      </c>
      <c r="AA25" s="138" t="str">
        <f t="shared" si="6"/>
        <v>32</v>
      </c>
      <c r="AB25" s="40" t="str">
        <f t="shared" si="7"/>
        <v>323</v>
      </c>
      <c r="AD25" s="165" t="s">
        <v>1291</v>
      </c>
      <c r="AE25" s="165" t="s">
        <v>1292</v>
      </c>
      <c r="AF25" s="40" t="s">
        <v>2903</v>
      </c>
      <c r="AG25" s="40" t="s">
        <v>2904</v>
      </c>
      <c r="AH25" s="40" t="s">
        <v>2925</v>
      </c>
      <c r="AI25" s="40" t="s">
        <v>2932</v>
      </c>
    </row>
    <row r="26" spans="1:35">
      <c r="A26" s="44" t="str">
        <f>IF(C26="","",VLOOKUP('OPĆI DIO'!$C$1,'OPĆI DIO'!$O$4:$X$137,10,FALSE))</f>
        <v>08006</v>
      </c>
      <c r="B26" s="44" t="str">
        <f>IF(C26="","",VLOOKUP('OPĆI DIO'!$C$1,'OPĆI DIO'!$O$4:$X$137,9,FALSE))</f>
        <v>Sveučilišta i veleučilišta u Republici Hrvatskoj</v>
      </c>
      <c r="C26" s="50">
        <v>43</v>
      </c>
      <c r="D26" s="45" t="str">
        <f t="shared" si="0"/>
        <v>Ostali prihodi za posebne namjene</v>
      </c>
      <c r="E26" s="50">
        <v>3239</v>
      </c>
      <c r="F26" s="45" t="str">
        <f>IFERROR(VLOOKUP(E26,$X$5:$Z$128,2,FALSE),"")</f>
        <v>Ostale usluge</v>
      </c>
      <c r="G26" s="247" t="s">
        <v>185</v>
      </c>
      <c r="H26" s="45" t="str">
        <f>IFERROR(VLOOKUP(G26,$AD$6:$AE$352,2,FALSE),"")</f>
        <v>REDOVNA DJELATNOST VELEUČILIŠTA I VISOKIH ŠKOLA (IZ EVIDENCIJSKIH PRIHODA)</v>
      </c>
      <c r="I26" s="45" t="str">
        <f>IFERROR(VLOOKUP(G26,$AD$6:$AH$352,3,FALSE),"")</f>
        <v>0942</v>
      </c>
      <c r="J26" s="153">
        <v>18000</v>
      </c>
      <c r="K26" s="153">
        <v>18000</v>
      </c>
      <c r="L26" s="153">
        <v>18000</v>
      </c>
      <c r="M26" s="153">
        <v>18000</v>
      </c>
      <c r="N26" s="306"/>
      <c r="O26" s="175" t="str">
        <f>IF(C26="","",'OPĆI DIO'!$C$1)</f>
        <v>38438 VELEUČILIŠTE MARKO MARULIĆ U KNINU</v>
      </c>
      <c r="P26" s="40" t="str">
        <f t="shared" si="1"/>
        <v>323</v>
      </c>
      <c r="Q26" s="40" t="str">
        <f t="shared" si="2"/>
        <v>32</v>
      </c>
      <c r="R26" s="40" t="str">
        <f t="shared" si="3"/>
        <v>43</v>
      </c>
      <c r="S26" s="40" t="str">
        <f t="shared" si="4"/>
        <v>94</v>
      </c>
      <c r="T26" s="40" t="str">
        <f t="shared" si="5"/>
        <v>3</v>
      </c>
      <c r="X26" s="40">
        <v>3236</v>
      </c>
      <c r="Y26" s="40" t="s">
        <v>51</v>
      </c>
      <c r="AA26" s="138" t="str">
        <f t="shared" si="6"/>
        <v>32</v>
      </c>
      <c r="AB26" s="40" t="str">
        <f t="shared" si="7"/>
        <v>323</v>
      </c>
      <c r="AD26" s="165" t="s">
        <v>1110</v>
      </c>
      <c r="AE26" s="165" t="s">
        <v>1111</v>
      </c>
      <c r="AF26" s="40" t="s">
        <v>2903</v>
      </c>
      <c r="AG26" s="40" t="s">
        <v>2904</v>
      </c>
      <c r="AH26" s="40" t="s">
        <v>2925</v>
      </c>
      <c r="AI26" s="40" t="s">
        <v>2932</v>
      </c>
    </row>
    <row r="27" spans="1:35" ht="15" thickBot="1">
      <c r="A27" s="342" t="str">
        <f>IF(C27="","",VLOOKUP('OPĆI DIO'!$C$1,'OPĆI DIO'!$O$4:$X$137,10,FALSE))</f>
        <v>08006</v>
      </c>
      <c r="B27" s="342" t="str">
        <f>IF(C27="","",VLOOKUP('OPĆI DIO'!$C$1,'OPĆI DIO'!$O$4:$X$137,9,FALSE))</f>
        <v>Sveučilišta i veleučilišta u Republici Hrvatskoj</v>
      </c>
      <c r="C27" s="245">
        <v>43</v>
      </c>
      <c r="D27" s="342" t="str">
        <f t="shared" si="0"/>
        <v>Ostali prihodi za posebne namjene</v>
      </c>
      <c r="E27" s="245">
        <v>3431</v>
      </c>
      <c r="F27" s="342" t="str">
        <f>IFERROR(VLOOKUP(E27,$X$5:$Z$128,2,FALSE),"")</f>
        <v>Bankarske usluge i usluge platnog prometa</v>
      </c>
      <c r="G27" s="343" t="s">
        <v>185</v>
      </c>
      <c r="H27" s="342" t="str">
        <f>IFERROR(VLOOKUP(G27,$AD$6:$AE$352,2,FALSE),"")</f>
        <v>REDOVNA DJELATNOST VELEUČILIŠTA I VISOKIH ŠKOLA (IZ EVIDENCIJSKIH PRIHODA)</v>
      </c>
      <c r="I27" s="342" t="str">
        <f>IFERROR(VLOOKUP(G27,$AD$6:$AH$352,3,FALSE),"")</f>
        <v>0942</v>
      </c>
      <c r="J27" s="344">
        <v>1000</v>
      </c>
      <c r="K27" s="344">
        <v>1000</v>
      </c>
      <c r="L27" s="344">
        <v>1000</v>
      </c>
      <c r="M27" s="344">
        <v>1000</v>
      </c>
      <c r="N27" s="345"/>
      <c r="O27" s="175" t="str">
        <f>IF(C27="","",'OPĆI DIO'!$C$1)</f>
        <v>38438 VELEUČILIŠTE MARKO MARULIĆ U KNINU</v>
      </c>
      <c r="P27" s="40" t="str">
        <f t="shared" si="1"/>
        <v>343</v>
      </c>
      <c r="Q27" s="40" t="str">
        <f t="shared" si="2"/>
        <v>34</v>
      </c>
      <c r="R27" s="40" t="str">
        <f t="shared" si="3"/>
        <v>43</v>
      </c>
      <c r="S27" s="40" t="str">
        <f t="shared" si="4"/>
        <v>94</v>
      </c>
      <c r="T27" s="40" t="str">
        <f t="shared" si="5"/>
        <v>3</v>
      </c>
      <c r="X27" s="40">
        <v>3237</v>
      </c>
      <c r="Y27" s="40" t="s">
        <v>64</v>
      </c>
      <c r="AA27" s="138" t="str">
        <f t="shared" si="6"/>
        <v>32</v>
      </c>
      <c r="AB27" s="40" t="str">
        <f t="shared" si="7"/>
        <v>323</v>
      </c>
      <c r="AD27" s="165" t="s">
        <v>1295</v>
      </c>
      <c r="AE27" s="165" t="s">
        <v>1296</v>
      </c>
      <c r="AF27" s="40" t="s">
        <v>2903</v>
      </c>
      <c r="AG27" s="40" t="s">
        <v>2904</v>
      </c>
      <c r="AH27" s="40" t="s">
        <v>2925</v>
      </c>
      <c r="AI27" s="40" t="s">
        <v>2935</v>
      </c>
    </row>
    <row r="28" spans="1:35">
      <c r="A28" s="339" t="str">
        <f>IF(C28="","",VLOOKUP('OPĆI DIO'!$C$1,'OPĆI DIO'!$O$4:$X$137,10,FALSE))</f>
        <v>08006</v>
      </c>
      <c r="B28" s="339" t="str">
        <f>IF(C28="","",VLOOKUP('OPĆI DIO'!$C$1,'OPĆI DIO'!$O$4:$X$137,9,FALSE))</f>
        <v>Sveučilišta i veleučilišta u Republici Hrvatskoj</v>
      </c>
      <c r="C28" s="246">
        <v>43</v>
      </c>
      <c r="D28" s="339" t="str">
        <f t="shared" si="0"/>
        <v>Ostali prihodi za posebne namjene</v>
      </c>
      <c r="E28" s="246">
        <v>4221</v>
      </c>
      <c r="F28" s="339" t="str">
        <f>IFERROR(VLOOKUP(E28,$X$5:$Z$128,2,FALSE),"")</f>
        <v>Uredska oprema i namještaj</v>
      </c>
      <c r="G28" s="248" t="s">
        <v>185</v>
      </c>
      <c r="H28" s="339" t="str">
        <f>IFERROR(VLOOKUP(G28,$AD$6:$AE$352,2,FALSE),"")</f>
        <v>REDOVNA DJELATNOST VELEUČILIŠTA I VISOKIH ŠKOLA (IZ EVIDENCIJSKIH PRIHODA)</v>
      </c>
      <c r="I28" s="339" t="str">
        <f>IFERROR(VLOOKUP(G28,$AD$6:$AH$352,3,FALSE),"")</f>
        <v>0942</v>
      </c>
      <c r="J28" s="340">
        <v>12000</v>
      </c>
      <c r="K28" s="340">
        <v>12000</v>
      </c>
      <c r="L28" s="340">
        <v>7000</v>
      </c>
      <c r="M28" s="340">
        <v>7000</v>
      </c>
      <c r="N28" s="341"/>
      <c r="O28" s="175" t="str">
        <f>IF(C28="","",'OPĆI DIO'!$C$1)</f>
        <v>38438 VELEUČILIŠTE MARKO MARULIĆ U KNINU</v>
      </c>
      <c r="P28" s="40" t="str">
        <f t="shared" si="1"/>
        <v>422</v>
      </c>
      <c r="Q28" s="40" t="str">
        <f t="shared" si="2"/>
        <v>42</v>
      </c>
      <c r="R28" s="40" t="str">
        <f t="shared" si="3"/>
        <v>43</v>
      </c>
      <c r="S28" s="40" t="str">
        <f t="shared" si="4"/>
        <v>94</v>
      </c>
      <c r="T28" s="40" t="str">
        <f t="shared" si="5"/>
        <v>4</v>
      </c>
      <c r="X28" s="40">
        <v>3238</v>
      </c>
      <c r="Y28" s="40" t="s">
        <v>101</v>
      </c>
      <c r="AA28" s="138" t="str">
        <f t="shared" si="6"/>
        <v>32</v>
      </c>
      <c r="AB28" s="40" t="str">
        <f t="shared" si="7"/>
        <v>323</v>
      </c>
      <c r="AD28" s="165" t="s">
        <v>1301</v>
      </c>
      <c r="AE28" s="165" t="s">
        <v>1302</v>
      </c>
      <c r="AF28" s="40" t="s">
        <v>2903</v>
      </c>
      <c r="AG28" s="40" t="s">
        <v>2904</v>
      </c>
      <c r="AH28" s="40" t="s">
        <v>2925</v>
      </c>
      <c r="AI28" s="40" t="s">
        <v>2934</v>
      </c>
    </row>
    <row r="29" spans="1:35" s="138" customFormat="1">
      <c r="A29" s="333" t="str">
        <f>IF(C29="","",VLOOKUP('OPĆI DIO'!$C$1,'OPĆI DIO'!$O$4:$X$137,10,FALSE))</f>
        <v>08006</v>
      </c>
      <c r="B29" s="333" t="str">
        <f>IF(C29="","",VLOOKUP('OPĆI DIO'!$C$1,'OPĆI DIO'!$O$4:$X$137,9,FALSE))</f>
        <v>Sveučilišta i veleučilišta u Republici Hrvatskoj</v>
      </c>
      <c r="C29" s="334">
        <v>43</v>
      </c>
      <c r="D29" s="335" t="str">
        <f t="shared" si="0"/>
        <v>Ostali prihodi za posebne namjene</v>
      </c>
      <c r="E29" s="334">
        <v>4223</v>
      </c>
      <c r="F29" s="335" t="str">
        <f>IFERROR(VLOOKUP(E29,$X$5:$Z$128,2,FALSE),"")</f>
        <v>Oprema za održavanje i zaštitu</v>
      </c>
      <c r="G29" s="336" t="s">
        <v>185</v>
      </c>
      <c r="H29" s="335" t="str">
        <f>IFERROR(VLOOKUP(G29,$AD$6:$AE$352,2,FALSE),"")</f>
        <v>REDOVNA DJELATNOST VELEUČILIŠTA I VISOKIH ŠKOLA (IZ EVIDENCIJSKIH PRIHODA)</v>
      </c>
      <c r="I29" s="335" t="str">
        <f>IFERROR(VLOOKUP(G29,$AD$6:$AH$352,3,FALSE),"")</f>
        <v>0942</v>
      </c>
      <c r="J29" s="332">
        <v>15000</v>
      </c>
      <c r="K29" s="331">
        <v>4527</v>
      </c>
      <c r="L29" s="153">
        <v>20000</v>
      </c>
      <c r="M29" s="153">
        <v>5000</v>
      </c>
      <c r="N29" s="306"/>
      <c r="O29" s="156" t="str">
        <f>IF(C29="","",'OPĆI DIO'!$C$1)</f>
        <v>38438 VELEUČILIŠTE MARKO MARULIĆ U KNINU</v>
      </c>
      <c r="P29" s="138" t="str">
        <f t="shared" si="1"/>
        <v>422</v>
      </c>
      <c r="Q29" s="138" t="str">
        <f t="shared" si="2"/>
        <v>42</v>
      </c>
      <c r="R29" s="138" t="str">
        <f t="shared" si="3"/>
        <v>43</v>
      </c>
      <c r="S29" s="138" t="str">
        <f t="shared" si="4"/>
        <v>94</v>
      </c>
      <c r="T29" s="138" t="str">
        <f t="shared" si="5"/>
        <v>4</v>
      </c>
      <c r="X29" s="138">
        <v>3239</v>
      </c>
      <c r="Y29" s="138" t="s">
        <v>81</v>
      </c>
      <c r="AA29" s="138" t="str">
        <f t="shared" si="6"/>
        <v>32</v>
      </c>
      <c r="AB29" s="138" t="str">
        <f t="shared" si="7"/>
        <v>323</v>
      </c>
      <c r="AD29" s="156" t="s">
        <v>3029</v>
      </c>
      <c r="AE29" s="156" t="s">
        <v>3030</v>
      </c>
      <c r="AF29" s="138" t="s">
        <v>2903</v>
      </c>
      <c r="AG29" s="138" t="s">
        <v>2904</v>
      </c>
      <c r="AH29" s="138" t="s">
        <v>2925</v>
      </c>
      <c r="AI29" s="138" t="s">
        <v>2935</v>
      </c>
    </row>
    <row r="30" spans="1:35">
      <c r="A30" s="44" t="str">
        <f>IF(C30="","",VLOOKUP('OPĆI DIO'!$C$1,'OPĆI DIO'!$O$4:$X$137,10,FALSE))</f>
        <v>08006</v>
      </c>
      <c r="B30" s="44" t="str">
        <f>IF(C30="","",VLOOKUP('OPĆI DIO'!$C$1,'OPĆI DIO'!$O$4:$X$137,9,FALSE))</f>
        <v>Sveučilišta i veleučilišta u Republici Hrvatskoj</v>
      </c>
      <c r="C30" s="50">
        <v>43</v>
      </c>
      <c r="D30" s="45" t="str">
        <f t="shared" si="0"/>
        <v>Ostali prihodi za posebne namjene</v>
      </c>
      <c r="E30" s="50">
        <v>4224</v>
      </c>
      <c r="F30" s="45" t="str">
        <f>IFERROR(VLOOKUP(E30,$X$5:$Z$128,2,FALSE),"")</f>
        <v>Medicinska i laboratorijska oprema</v>
      </c>
      <c r="G30" s="247" t="s">
        <v>185</v>
      </c>
      <c r="H30" s="45" t="str">
        <f>IFERROR(VLOOKUP(G30,$AD$6:$AE$352,2,FALSE),"")</f>
        <v>REDOVNA DJELATNOST VELEUČILIŠTA I VISOKIH ŠKOLA (IZ EVIDENCIJSKIH PRIHODA)</v>
      </c>
      <c r="I30" s="45" t="str">
        <f>IFERROR(VLOOKUP(G30,$AD$6:$AH$352,3,FALSE),"")</f>
        <v>0942</v>
      </c>
      <c r="J30" s="153">
        <v>3000</v>
      </c>
      <c r="K30" s="153">
        <v>3000</v>
      </c>
      <c r="L30" s="153">
        <v>3000</v>
      </c>
      <c r="M30" s="153">
        <v>3000</v>
      </c>
      <c r="N30" s="306"/>
      <c r="O30" s="175" t="str">
        <f>IF(C30="","",'OPĆI DIO'!$C$1)</f>
        <v>38438 VELEUČILIŠTE MARKO MARULIĆ U KNINU</v>
      </c>
      <c r="P30" s="40" t="str">
        <f t="shared" si="1"/>
        <v>422</v>
      </c>
      <c r="Q30" s="40" t="str">
        <f t="shared" si="2"/>
        <v>42</v>
      </c>
      <c r="R30" s="40" t="str">
        <f t="shared" si="3"/>
        <v>43</v>
      </c>
      <c r="S30" s="40" t="str">
        <f t="shared" si="4"/>
        <v>94</v>
      </c>
      <c r="T30" s="40" t="str">
        <f t="shared" si="5"/>
        <v>4</v>
      </c>
      <c r="X30" s="40">
        <v>3241</v>
      </c>
      <c r="Y30" s="40" t="s">
        <v>78</v>
      </c>
      <c r="AA30" s="138" t="str">
        <f t="shared" si="6"/>
        <v>32</v>
      </c>
      <c r="AB30" s="40" t="str">
        <f t="shared" si="7"/>
        <v>324</v>
      </c>
      <c r="AD30" s="165" t="s">
        <v>1306</v>
      </c>
      <c r="AE30" s="165" t="s">
        <v>1307</v>
      </c>
      <c r="AF30" s="40" t="s">
        <v>2915</v>
      </c>
      <c r="AG30" s="40" t="s">
        <v>2916</v>
      </c>
      <c r="AH30" s="40" t="s">
        <v>2927</v>
      </c>
      <c r="AI30" s="40" t="s">
        <v>2928</v>
      </c>
    </row>
    <row r="31" spans="1:35" s="138" customFormat="1">
      <c r="A31" s="333" t="str">
        <f>IF(C31="","",VLOOKUP('OPĆI DIO'!$C$1,'OPĆI DIO'!$O$4:$X$137,10,FALSE))</f>
        <v>08006</v>
      </c>
      <c r="B31" s="333" t="str">
        <f>IF(C31="","",VLOOKUP('OPĆI DIO'!$C$1,'OPĆI DIO'!$O$4:$X$137,9,FALSE))</f>
        <v>Sveučilišta i veleučilišta u Republici Hrvatskoj</v>
      </c>
      <c r="C31" s="334">
        <v>43</v>
      </c>
      <c r="D31" s="335" t="str">
        <f t="shared" si="0"/>
        <v>Ostali prihodi za posebne namjene</v>
      </c>
      <c r="E31" s="334">
        <v>4225</v>
      </c>
      <c r="F31" s="335" t="str">
        <f>IFERROR(VLOOKUP(E31,$X$5:$Z$128,2,FALSE),"")</f>
        <v>Instrumenti i uređaji</v>
      </c>
      <c r="G31" s="336" t="s">
        <v>185</v>
      </c>
      <c r="H31" s="335" t="str">
        <f>IFERROR(VLOOKUP(G31,$AD$6:$AE$352,2,FALSE),"")</f>
        <v>REDOVNA DJELATNOST VELEUČILIŠTA I VISOKIH ŠKOLA (IZ EVIDENCIJSKIH PRIHODA)</v>
      </c>
      <c r="I31" s="335" t="str">
        <f>IFERROR(VLOOKUP(G31,$AD$6:$AH$352,3,FALSE),"")</f>
        <v>0942</v>
      </c>
      <c r="J31" s="332">
        <v>5000</v>
      </c>
      <c r="K31" s="331">
        <v>1000</v>
      </c>
      <c r="L31" s="153">
        <v>5000</v>
      </c>
      <c r="M31" s="153">
        <v>2000</v>
      </c>
      <c r="N31" s="337"/>
      <c r="O31" s="156" t="str">
        <f>IF(C31="","",'OPĆI DIO'!$C$1)</f>
        <v>38438 VELEUČILIŠTE MARKO MARULIĆ U KNINU</v>
      </c>
      <c r="P31" s="138" t="str">
        <f t="shared" si="1"/>
        <v>422</v>
      </c>
      <c r="Q31" s="138" t="str">
        <f t="shared" si="2"/>
        <v>42</v>
      </c>
      <c r="R31" s="138" t="str">
        <f t="shared" si="3"/>
        <v>43</v>
      </c>
      <c r="S31" s="138" t="str">
        <f t="shared" si="4"/>
        <v>94</v>
      </c>
      <c r="T31" s="138" t="str">
        <f t="shared" si="5"/>
        <v>4</v>
      </c>
      <c r="X31" s="138">
        <v>3291</v>
      </c>
      <c r="Y31" s="138" t="s">
        <v>79</v>
      </c>
      <c r="AA31" s="138" t="str">
        <f t="shared" si="6"/>
        <v>32</v>
      </c>
      <c r="AB31" s="138" t="str">
        <f t="shared" si="7"/>
        <v>329</v>
      </c>
      <c r="AD31" s="156" t="s">
        <v>1353</v>
      </c>
      <c r="AE31" s="156" t="s">
        <v>1354</v>
      </c>
      <c r="AF31" s="138" t="s">
        <v>2903</v>
      </c>
      <c r="AG31" s="138" t="s">
        <v>2904</v>
      </c>
      <c r="AH31" s="138" t="s">
        <v>2927</v>
      </c>
      <c r="AI31" s="138" t="s">
        <v>2928</v>
      </c>
    </row>
    <row r="32" spans="1:35" ht="15" thickBot="1">
      <c r="A32" s="342" t="str">
        <f>IF(C32="","",VLOOKUP('OPĆI DIO'!$C$1,'OPĆI DIO'!$O$4:$X$137,10,FALSE))</f>
        <v>08006</v>
      </c>
      <c r="B32" s="342" t="str">
        <f>IF(C32="","",VLOOKUP('OPĆI DIO'!$C$1,'OPĆI DIO'!$O$4:$X$137,9,FALSE))</f>
        <v>Sveučilišta i veleučilišta u Republici Hrvatskoj</v>
      </c>
      <c r="C32" s="245">
        <v>43</v>
      </c>
      <c r="D32" s="342" t="str">
        <f t="shared" si="0"/>
        <v>Ostali prihodi za posebne namjene</v>
      </c>
      <c r="E32" s="245">
        <v>4241</v>
      </c>
      <c r="F32" s="342" t="str">
        <f>IFERROR(VLOOKUP(E32,$X$5:$Z$128,2,FALSE),"")</f>
        <v>Knjige</v>
      </c>
      <c r="G32" s="343" t="s">
        <v>185</v>
      </c>
      <c r="H32" s="342" t="str">
        <f>IFERROR(VLOOKUP(G32,$AD$6:$AE$352,2,FALSE),"")</f>
        <v>REDOVNA DJELATNOST VELEUČILIŠTA I VISOKIH ŠKOLA (IZ EVIDENCIJSKIH PRIHODA)</v>
      </c>
      <c r="I32" s="342" t="str">
        <f>IFERROR(VLOOKUP(G32,$AD$6:$AH$352,3,FALSE),"")</f>
        <v>0942</v>
      </c>
      <c r="J32" s="344">
        <v>1000</v>
      </c>
      <c r="K32" s="344">
        <v>1000</v>
      </c>
      <c r="L32" s="344">
        <v>1000</v>
      </c>
      <c r="M32" s="344">
        <v>1000</v>
      </c>
      <c r="N32" s="345"/>
      <c r="O32" s="175" t="str">
        <f>IF(C32="","",'OPĆI DIO'!$C$1)</f>
        <v>38438 VELEUČILIŠTE MARKO MARULIĆ U KNINU</v>
      </c>
      <c r="P32" s="40" t="str">
        <f t="shared" si="1"/>
        <v>424</v>
      </c>
      <c r="Q32" s="40" t="str">
        <f t="shared" si="2"/>
        <v>42</v>
      </c>
      <c r="R32" s="40" t="str">
        <f t="shared" si="3"/>
        <v>43</v>
      </c>
      <c r="S32" s="40" t="str">
        <f t="shared" si="4"/>
        <v>94</v>
      </c>
      <c r="T32" s="40" t="str">
        <f t="shared" si="5"/>
        <v>4</v>
      </c>
      <c r="X32" s="40">
        <v>3292</v>
      </c>
      <c r="Y32" s="40" t="s">
        <v>72</v>
      </c>
      <c r="AA32" s="138" t="str">
        <f t="shared" si="6"/>
        <v>32</v>
      </c>
      <c r="AB32" s="40" t="str">
        <f t="shared" si="7"/>
        <v>329</v>
      </c>
      <c r="AD32" s="165" t="s">
        <v>2084</v>
      </c>
      <c r="AE32" s="165" t="s">
        <v>2085</v>
      </c>
      <c r="AF32" s="40" t="s">
        <v>2903</v>
      </c>
      <c r="AG32" s="40" t="s">
        <v>2904</v>
      </c>
      <c r="AH32" s="40" t="s">
        <v>2925</v>
      </c>
      <c r="AI32" s="40" t="s">
        <v>2935</v>
      </c>
    </row>
    <row r="33" spans="1:35">
      <c r="A33" s="339" t="str">
        <f>IF(C33="","",VLOOKUP('OPĆI DIO'!$C$1,'OPĆI DIO'!$O$4:$X$137,10,FALSE))</f>
        <v>08006</v>
      </c>
      <c r="B33" s="413" t="str">
        <f>IF(C33="","",VLOOKUP('OPĆI DIO'!$C$1,'OPĆI DIO'!$O$4:$X$137,9,FALSE))</f>
        <v>Sveučilišta i veleučilišta u Republici Hrvatskoj</v>
      </c>
      <c r="C33" s="346">
        <v>43</v>
      </c>
      <c r="D33" s="347" t="str">
        <f t="shared" si="0"/>
        <v>Ostali prihodi za posebne namjene</v>
      </c>
      <c r="E33" s="346">
        <v>3222</v>
      </c>
      <c r="F33" s="347" t="str">
        <f>IFERROR(VLOOKUP(E33,$X$5:$Z$128,2,FALSE),"")</f>
        <v>Materijal i sirovine</v>
      </c>
      <c r="G33" s="348" t="s">
        <v>185</v>
      </c>
      <c r="H33" s="347" t="str">
        <f>IFERROR(VLOOKUP(G33,$AD$6:$AE$352,2,FALSE),"")</f>
        <v>REDOVNA DJELATNOST VELEUČILIŠTA I VISOKIH ŠKOLA (IZ EVIDENCIJSKIH PRIHODA)</v>
      </c>
      <c r="I33" s="349" t="str">
        <f>IFERROR(VLOOKUP(G33,$AD$6:$AH$352,3,FALSE),"")</f>
        <v>0942</v>
      </c>
      <c r="J33" s="340">
        <v>2000</v>
      </c>
      <c r="K33" s="340">
        <v>2000</v>
      </c>
      <c r="L33" s="340">
        <v>2000</v>
      </c>
      <c r="M33" s="340">
        <v>2000</v>
      </c>
      <c r="N33" s="341"/>
      <c r="O33" s="175" t="str">
        <f>IF(C33="","",'OPĆI DIO'!$C$1)</f>
        <v>38438 VELEUČILIŠTE MARKO MARULIĆ U KNINU</v>
      </c>
      <c r="P33" s="40" t="str">
        <f t="shared" si="1"/>
        <v>322</v>
      </c>
      <c r="Q33" s="40" t="str">
        <f t="shared" si="2"/>
        <v>32</v>
      </c>
      <c r="R33" s="40" t="str">
        <f t="shared" si="3"/>
        <v>43</v>
      </c>
      <c r="S33" s="40" t="str">
        <f t="shared" si="4"/>
        <v>94</v>
      </c>
      <c r="T33" s="40" t="str">
        <f t="shared" si="5"/>
        <v>3</v>
      </c>
      <c r="X33" s="40">
        <v>3293</v>
      </c>
      <c r="Y33" s="40" t="s">
        <v>82</v>
      </c>
      <c r="AA33" s="138" t="str">
        <f t="shared" si="6"/>
        <v>32</v>
      </c>
      <c r="AB33" s="40" t="str">
        <f t="shared" si="7"/>
        <v>329</v>
      </c>
      <c r="AD33" s="165" t="s">
        <v>3031</v>
      </c>
      <c r="AE33" s="165" t="s">
        <v>3032</v>
      </c>
      <c r="AF33" s="40" t="s">
        <v>2903</v>
      </c>
      <c r="AG33" s="40" t="s">
        <v>2904</v>
      </c>
      <c r="AH33" s="40" t="s">
        <v>2927</v>
      </c>
      <c r="AI33" s="40" t="s">
        <v>2928</v>
      </c>
    </row>
    <row r="34" spans="1:35">
      <c r="A34" s="44" t="str">
        <f>IF(C34="","",VLOOKUP('OPĆI DIO'!$C$1,'OPĆI DIO'!$O$4:$X$137,10,FALSE))</f>
        <v>08006</v>
      </c>
      <c r="B34" s="44" t="str">
        <f>IF(C34="","",VLOOKUP('OPĆI DIO'!$C$1,'OPĆI DIO'!$O$4:$X$137,9,FALSE))</f>
        <v>Sveučilišta i veleučilišta u Republici Hrvatskoj</v>
      </c>
      <c r="C34" s="246">
        <v>31</v>
      </c>
      <c r="D34" s="339" t="str">
        <f t="shared" si="0"/>
        <v>Vlastiti prihodi</v>
      </c>
      <c r="E34" s="246">
        <v>3292</v>
      </c>
      <c r="F34" s="339" t="str">
        <f>IFERROR(VLOOKUP(E34,$X$5:$Z$128,2,FALSE),"")</f>
        <v>Premije osiguranja</v>
      </c>
      <c r="G34" s="248" t="s">
        <v>185</v>
      </c>
      <c r="H34" s="339" t="str">
        <f>IFERROR(VLOOKUP(G34,$AD$6:$AE$352,2,FALSE),"")</f>
        <v>REDOVNA DJELATNOST VELEUČILIŠTA I VISOKIH ŠKOLA (IZ EVIDENCIJSKIH PRIHODA)</v>
      </c>
      <c r="I34" s="45" t="str">
        <f>IFERROR(VLOOKUP(G34,$AD$6:$AH$352,3,FALSE),"")</f>
        <v>0942</v>
      </c>
      <c r="J34" s="153">
        <v>5000</v>
      </c>
      <c r="K34" s="153">
        <v>5000</v>
      </c>
      <c r="L34" s="153">
        <v>5000</v>
      </c>
      <c r="M34" s="153">
        <v>5000</v>
      </c>
      <c r="N34" s="306"/>
      <c r="O34" s="175" t="str">
        <f>IF(C34="","",'OPĆI DIO'!$C$1)</f>
        <v>38438 VELEUČILIŠTE MARKO MARULIĆ U KNINU</v>
      </c>
      <c r="P34" s="40" t="str">
        <f t="shared" si="1"/>
        <v>329</v>
      </c>
      <c r="Q34" s="40" t="str">
        <f t="shared" si="2"/>
        <v>32</v>
      </c>
      <c r="R34" s="40" t="str">
        <f t="shared" si="3"/>
        <v>31</v>
      </c>
      <c r="S34" s="40" t="str">
        <f t="shared" si="4"/>
        <v>94</v>
      </c>
      <c r="T34" s="40" t="str">
        <f t="shared" si="5"/>
        <v>3</v>
      </c>
      <c r="X34" s="40">
        <v>3293</v>
      </c>
      <c r="Y34" s="40" t="s">
        <v>129</v>
      </c>
      <c r="AA34" s="138" t="str">
        <f t="shared" si="6"/>
        <v>32</v>
      </c>
      <c r="AB34" s="40" t="str">
        <f t="shared" si="7"/>
        <v>329</v>
      </c>
      <c r="AD34" s="165" t="s">
        <v>1357</v>
      </c>
      <c r="AE34" s="165" t="s">
        <v>1358</v>
      </c>
      <c r="AF34" s="40" t="s">
        <v>2903</v>
      </c>
      <c r="AG34" s="40" t="s">
        <v>2904</v>
      </c>
      <c r="AH34" s="40" t="s">
        <v>2925</v>
      </c>
      <c r="AI34" s="40" t="s">
        <v>2935</v>
      </c>
    </row>
    <row r="35" spans="1:35" s="138" customFormat="1">
      <c r="A35" s="333" t="str">
        <f>IF(C35="","",VLOOKUP('OPĆI DIO'!$C$1,'OPĆI DIO'!$O$4:$X$137,10,FALSE))</f>
        <v>08006</v>
      </c>
      <c r="B35" s="333" t="str">
        <f>IF(C35="","",VLOOKUP('OPĆI DIO'!$C$1,'OPĆI DIO'!$O$4:$X$137,9,FALSE))</f>
        <v>Sveučilišta i veleučilišta u Republici Hrvatskoj</v>
      </c>
      <c r="C35" s="334">
        <v>31</v>
      </c>
      <c r="D35" s="335" t="str">
        <f t="shared" si="0"/>
        <v>Vlastiti prihodi</v>
      </c>
      <c r="E35" s="334">
        <v>3293</v>
      </c>
      <c r="F35" s="335" t="str">
        <f>IFERROR(VLOOKUP(E35,$X$5:$Z$128,2,FALSE),"")</f>
        <v>Reprezentacija</v>
      </c>
      <c r="G35" s="336" t="s">
        <v>185</v>
      </c>
      <c r="H35" s="335" t="str">
        <f>IFERROR(VLOOKUP(G35,$AD$6:$AE$352,2,FALSE),"")</f>
        <v>REDOVNA DJELATNOST VELEUČILIŠTA I VISOKIH ŠKOLA (IZ EVIDENCIJSKIH PRIHODA)</v>
      </c>
      <c r="I35" s="335" t="str">
        <f>IFERROR(VLOOKUP(G35,$AD$6:$AH$352,3,FALSE),"")</f>
        <v>0942</v>
      </c>
      <c r="J35" s="332">
        <v>10000</v>
      </c>
      <c r="K35" s="331">
        <v>16750</v>
      </c>
      <c r="L35" s="153">
        <v>10000</v>
      </c>
      <c r="M35" s="153">
        <v>10000</v>
      </c>
      <c r="N35" s="337"/>
      <c r="O35" s="156" t="str">
        <f>IF(C35="","",'OPĆI DIO'!$C$1)</f>
        <v>38438 VELEUČILIŠTE MARKO MARULIĆ U KNINU</v>
      </c>
      <c r="P35" s="138" t="str">
        <f t="shared" ref="P35:P66" si="8">LEFT(E35,3)</f>
        <v>329</v>
      </c>
      <c r="Q35" s="138" t="str">
        <f t="shared" ref="Q35:Q66" si="9">LEFT(E35,2)</f>
        <v>32</v>
      </c>
      <c r="R35" s="138" t="str">
        <f t="shared" ref="R35:R66" si="10">LEFT(C35,3)</f>
        <v>31</v>
      </c>
      <c r="S35" s="138" t="str">
        <f t="shared" ref="S35:S66" si="11">IF(T35="5",0,MID(I35,2,2))</f>
        <v>94</v>
      </c>
      <c r="T35" s="138" t="str">
        <f t="shared" ref="T35:T66" si="12">LEFT(E35,1)</f>
        <v>3</v>
      </c>
      <c r="X35" s="138">
        <v>3294</v>
      </c>
      <c r="Y35" s="138" t="s">
        <v>83</v>
      </c>
      <c r="AA35" s="138" t="str">
        <f t="shared" si="6"/>
        <v>32</v>
      </c>
      <c r="AB35" s="138" t="str">
        <f t="shared" si="7"/>
        <v>329</v>
      </c>
      <c r="AD35" s="156" t="s">
        <v>1359</v>
      </c>
      <c r="AE35" s="156" t="s">
        <v>1360</v>
      </c>
      <c r="AF35" s="138" t="s">
        <v>2903</v>
      </c>
      <c r="AG35" s="138" t="s">
        <v>2904</v>
      </c>
      <c r="AH35" s="138" t="s">
        <v>2925</v>
      </c>
      <c r="AI35" s="138" t="s">
        <v>2935</v>
      </c>
    </row>
    <row r="36" spans="1:35" s="138" customFormat="1">
      <c r="A36" s="333" t="str">
        <f>IF(C36="","",VLOOKUP('OPĆI DIO'!$C$1,'OPĆI DIO'!$O$4:$X$137,10,FALSE))</f>
        <v>08006</v>
      </c>
      <c r="B36" s="333" t="str">
        <f>IF(C36="","",VLOOKUP('OPĆI DIO'!$C$1,'OPĆI DIO'!$O$4:$X$137,9,FALSE))</f>
        <v>Sveučilišta i veleučilišta u Republici Hrvatskoj</v>
      </c>
      <c r="C36" s="334">
        <v>31</v>
      </c>
      <c r="D36" s="335" t="str">
        <f t="shared" ref="D36" si="13">IFERROR(VLOOKUP(C36,$U$6:$V$22,2,FALSE),"")</f>
        <v>Vlastiti prihodi</v>
      </c>
      <c r="E36" s="334">
        <v>3294</v>
      </c>
      <c r="F36" s="335" t="str">
        <f>IFERROR(VLOOKUP(E36,$X$5:$Z$128,2,FALSE),"")</f>
        <v>Članarine i norme</v>
      </c>
      <c r="G36" s="336" t="s">
        <v>185</v>
      </c>
      <c r="H36" s="335" t="str">
        <f>IFERROR(VLOOKUP(G36,$AD$6:$AE$352,2,FALSE),"")</f>
        <v>REDOVNA DJELATNOST VELEUČILIŠTA I VISOKIH ŠKOLA (IZ EVIDENCIJSKIH PRIHODA)</v>
      </c>
      <c r="I36" s="407" t="s">
        <v>2907</v>
      </c>
      <c r="J36" s="332">
        <v>0</v>
      </c>
      <c r="K36" s="331">
        <v>625</v>
      </c>
      <c r="L36" s="153">
        <v>0</v>
      </c>
      <c r="M36" s="153">
        <v>0</v>
      </c>
      <c r="N36" s="337"/>
      <c r="O36" s="156"/>
      <c r="P36" s="138" t="str">
        <f t="shared" si="8"/>
        <v>329</v>
      </c>
      <c r="Q36" s="138" t="str">
        <f t="shared" si="9"/>
        <v>32</v>
      </c>
      <c r="T36" s="138" t="str">
        <f t="shared" si="12"/>
        <v>3</v>
      </c>
      <c r="AD36" s="156"/>
      <c r="AE36" s="156"/>
    </row>
    <row r="37" spans="1:35">
      <c r="A37" s="44" t="str">
        <f>IF(C37="","",VLOOKUP('OPĆI DIO'!$C$1,'OPĆI DIO'!$O$4:$X$137,10,FALSE))</f>
        <v>08006</v>
      </c>
      <c r="B37" s="44" t="str">
        <f>IF(C37="","",VLOOKUP('OPĆI DIO'!$C$1,'OPĆI DIO'!$O$4:$X$137,9,FALSE))</f>
        <v>Sveučilišta i veleučilišta u Republici Hrvatskoj</v>
      </c>
      <c r="C37" s="50">
        <v>31</v>
      </c>
      <c r="D37" s="45" t="str">
        <f t="shared" si="0"/>
        <v>Vlastiti prihodi</v>
      </c>
      <c r="E37" s="50">
        <v>3299</v>
      </c>
      <c r="F37" s="45" t="str">
        <f>IFERROR(VLOOKUP(E37,$X$5:$Z$128,2,FALSE),"")</f>
        <v>Ostali nespomenuti rashodi poslovanja</v>
      </c>
      <c r="G37" s="247" t="s">
        <v>185</v>
      </c>
      <c r="H37" s="45" t="str">
        <f>IFERROR(VLOOKUP(G37,$AD$6:$AE$352,2,FALSE),"")</f>
        <v>REDOVNA DJELATNOST VELEUČILIŠTA I VISOKIH ŠKOLA (IZ EVIDENCIJSKIH PRIHODA)</v>
      </c>
      <c r="I37" s="45" t="str">
        <f>IFERROR(VLOOKUP(G37,$AD$6:$AH$352,3,FALSE),"")</f>
        <v>0942</v>
      </c>
      <c r="J37" s="153">
        <v>30000</v>
      </c>
      <c r="K37" s="153">
        <v>30000</v>
      </c>
      <c r="L37" s="153">
        <v>30000</v>
      </c>
      <c r="M37" s="153">
        <v>30000</v>
      </c>
      <c r="N37" s="306"/>
      <c r="O37" s="175" t="str">
        <f>IF(C37="","",'OPĆI DIO'!$C$1)</f>
        <v>38438 VELEUČILIŠTE MARKO MARULIĆ U KNINU</v>
      </c>
      <c r="P37" s="40" t="str">
        <f t="shared" si="8"/>
        <v>329</v>
      </c>
      <c r="Q37" s="40" t="str">
        <f t="shared" si="9"/>
        <v>32</v>
      </c>
      <c r="R37" s="40" t="str">
        <f t="shared" si="10"/>
        <v>31</v>
      </c>
      <c r="S37" s="40" t="str">
        <f t="shared" si="11"/>
        <v>94</v>
      </c>
      <c r="T37" s="40" t="str">
        <f t="shared" si="12"/>
        <v>3</v>
      </c>
      <c r="X37" s="40">
        <v>3295</v>
      </c>
      <c r="Y37" s="40" t="s">
        <v>52</v>
      </c>
      <c r="AA37" s="138" t="str">
        <f t="shared" si="6"/>
        <v>32</v>
      </c>
      <c r="AB37" s="40" t="str">
        <f t="shared" si="7"/>
        <v>329</v>
      </c>
      <c r="AD37" s="165" t="s">
        <v>1117</v>
      </c>
      <c r="AE37" s="165" t="s">
        <v>1118</v>
      </c>
      <c r="AF37" s="40" t="s">
        <v>2901</v>
      </c>
      <c r="AG37" s="40" t="s">
        <v>2902</v>
      </c>
      <c r="AH37" s="40" t="s">
        <v>2925</v>
      </c>
      <c r="AI37" s="40" t="s">
        <v>2935</v>
      </c>
    </row>
    <row r="38" spans="1:35" ht="15" thickBot="1">
      <c r="A38" s="342" t="str">
        <f>IF(C38="","",VLOOKUP('OPĆI DIO'!$C$1,'OPĆI DIO'!$O$4:$X$137,10,FALSE))</f>
        <v>08006</v>
      </c>
      <c r="B38" s="342" t="str">
        <f>IF(C38="","",VLOOKUP('OPĆI DIO'!$C$1,'OPĆI DIO'!$O$4:$X$137,9,FALSE))</f>
        <v>Sveučilišta i veleučilišta u Republici Hrvatskoj</v>
      </c>
      <c r="C38" s="245">
        <v>52</v>
      </c>
      <c r="D38" s="342" t="str">
        <f t="shared" si="0"/>
        <v>Ostale pomoći</v>
      </c>
      <c r="E38" s="245">
        <v>3239</v>
      </c>
      <c r="F38" s="342" t="str">
        <f>IFERROR(VLOOKUP(E38,$X$5:$Z$128,2,FALSE),"")</f>
        <v>Ostale usluge</v>
      </c>
      <c r="G38" s="343" t="s">
        <v>1337</v>
      </c>
      <c r="H38" s="342" t="str">
        <f>IFERROR(VLOOKUP(G38,$AD$6:$AE$352,2,FALSE),"")</f>
        <v>PROGRAMI POBOLJŠANJA STUDENTSKOG STANDARDA</v>
      </c>
      <c r="I38" s="342" t="str">
        <f>IFERROR(VLOOKUP(G38,$AD$6:$AH$352,3,FALSE),"")</f>
        <v>0960</v>
      </c>
      <c r="J38" s="344">
        <v>7000</v>
      </c>
      <c r="K38" s="344">
        <v>7000</v>
      </c>
      <c r="L38" s="344">
        <v>0</v>
      </c>
      <c r="M38" s="344">
        <v>0</v>
      </c>
      <c r="N38" s="345"/>
      <c r="O38" s="175" t="str">
        <f>IF(C38="","",'OPĆI DIO'!$C$1)</f>
        <v>38438 VELEUČILIŠTE MARKO MARULIĆ U KNINU</v>
      </c>
      <c r="P38" s="40" t="str">
        <f t="shared" si="8"/>
        <v>323</v>
      </c>
      <c r="Q38" s="40" t="str">
        <f t="shared" si="9"/>
        <v>32</v>
      </c>
      <c r="R38" s="40" t="str">
        <f t="shared" si="10"/>
        <v>52</v>
      </c>
      <c r="S38" s="40" t="str">
        <f t="shared" si="11"/>
        <v>96</v>
      </c>
      <c r="T38" s="40" t="str">
        <f t="shared" si="12"/>
        <v>3</v>
      </c>
      <c r="X38" s="40">
        <v>3299</v>
      </c>
      <c r="Y38" s="40" t="s">
        <v>55</v>
      </c>
      <c r="AA38" s="138" t="str">
        <f t="shared" si="6"/>
        <v>32</v>
      </c>
      <c r="AB38" s="40" t="str">
        <f t="shared" si="7"/>
        <v>329</v>
      </c>
      <c r="AD38" s="165" t="s">
        <v>752</v>
      </c>
      <c r="AE38" s="165" t="s">
        <v>753</v>
      </c>
      <c r="AF38" s="40" t="s">
        <v>2903</v>
      </c>
      <c r="AG38" s="40" t="s">
        <v>2904</v>
      </c>
      <c r="AH38" s="40" t="s">
        <v>2925</v>
      </c>
      <c r="AI38" s="40" t="s">
        <v>2932</v>
      </c>
    </row>
    <row r="39" spans="1:35">
      <c r="A39" s="351">
        <v>8006</v>
      </c>
      <c r="B39" s="351" t="s">
        <v>43</v>
      </c>
      <c r="C39" s="350">
        <v>43</v>
      </c>
      <c r="D39" s="351" t="str">
        <f t="shared" si="0"/>
        <v>Ostali prihodi za posebne namjene</v>
      </c>
      <c r="E39" s="350">
        <v>4123</v>
      </c>
      <c r="F39" s="351" t="str">
        <f>IFERROR(VLOOKUP(E39,$X$5:$Z$128,2,FALSE),"")</f>
        <v>Licence</v>
      </c>
      <c r="G39" s="352" t="s">
        <v>185</v>
      </c>
      <c r="H39" s="351" t="str">
        <f>IFERROR(VLOOKUP(G39,$AD$6:$AE$352,2,FALSE),"")</f>
        <v>REDOVNA DJELATNOST VELEUČILIŠTA I VISOKIH ŠKOLA (IZ EVIDENCIJSKIH PRIHODA)</v>
      </c>
      <c r="I39" s="351" t="str">
        <f>IFERROR(VLOOKUP(G39,$AD$6:$AH$352,3,FALSE),"")</f>
        <v>0942</v>
      </c>
      <c r="J39" s="353">
        <v>0</v>
      </c>
      <c r="K39" s="354">
        <v>2000</v>
      </c>
      <c r="L39" s="340">
        <v>0</v>
      </c>
      <c r="M39" s="340">
        <v>0</v>
      </c>
      <c r="N39" s="341"/>
      <c r="O39" s="175" t="str">
        <f>IF(C39="","",'OPĆI DIO'!$C$1)</f>
        <v>38438 VELEUČILIŠTE MARKO MARULIĆ U KNINU</v>
      </c>
      <c r="P39" s="40" t="str">
        <f t="shared" si="8"/>
        <v>412</v>
      </c>
      <c r="Q39" s="40" t="str">
        <f t="shared" si="9"/>
        <v>41</v>
      </c>
      <c r="R39" s="40" t="str">
        <f t="shared" si="10"/>
        <v>43</v>
      </c>
      <c r="S39" s="40" t="str">
        <f t="shared" si="11"/>
        <v>94</v>
      </c>
      <c r="T39" s="40" t="str">
        <f t="shared" si="12"/>
        <v>4</v>
      </c>
      <c r="X39" s="40">
        <v>3411</v>
      </c>
      <c r="Y39" s="40" t="s">
        <v>184</v>
      </c>
      <c r="AA39" s="138" t="str">
        <f t="shared" si="6"/>
        <v>34</v>
      </c>
      <c r="AB39" s="40" t="str">
        <f t="shared" si="7"/>
        <v>341</v>
      </c>
      <c r="AD39" s="165" t="s">
        <v>1386</v>
      </c>
      <c r="AE39" s="165" t="s">
        <v>1387</v>
      </c>
      <c r="AF39" s="40" t="s">
        <v>2903</v>
      </c>
      <c r="AG39" s="40" t="s">
        <v>2904</v>
      </c>
      <c r="AH39" s="40" t="s">
        <v>2925</v>
      </c>
      <c r="AI39" s="40" t="s">
        <v>2932</v>
      </c>
    </row>
    <row r="40" spans="1:35">
      <c r="A40" s="44" t="str">
        <f>IF(C40="","",VLOOKUP('OPĆI DIO'!$C$1,'OPĆI DIO'!$O$4:$X$137,10,FALSE))</f>
        <v/>
      </c>
      <c r="B40" s="44" t="str">
        <f>IF(C40="","",VLOOKUP('OPĆI DIO'!$C$1,'OPĆI DIO'!$O$4:$X$137,9,FALSE))</f>
        <v/>
      </c>
      <c r="C40" s="50"/>
      <c r="D40" s="45" t="str">
        <f t="shared" si="0"/>
        <v/>
      </c>
      <c r="E40" s="50"/>
      <c r="F40" s="45" t="str">
        <f>IFERROR(VLOOKUP(E40,$X$5:$Z$128,2,FALSE),"")</f>
        <v/>
      </c>
      <c r="G40" s="248"/>
      <c r="H40" s="45" t="str">
        <f>IFERROR(VLOOKUP(G40,$AD$6:$AE$352,2,FALSE),"")</f>
        <v/>
      </c>
      <c r="I40" s="45" t="str">
        <f>IFERROR(VLOOKUP(G40,$AD$6:$AH$352,3,FALSE),"")</f>
        <v/>
      </c>
      <c r="J40" s="153"/>
      <c r="K40" s="153"/>
      <c r="L40" s="153"/>
      <c r="M40" s="153"/>
      <c r="N40" s="306"/>
      <c r="O40" s="175" t="str">
        <f>IF(C40="","",'OPĆI DIO'!$C$1)</f>
        <v/>
      </c>
      <c r="P40" s="40" t="str">
        <f t="shared" si="8"/>
        <v/>
      </c>
      <c r="Q40" s="40" t="str">
        <f t="shared" si="9"/>
        <v/>
      </c>
      <c r="R40" s="40" t="str">
        <f t="shared" si="10"/>
        <v/>
      </c>
      <c r="S40" s="40" t="str">
        <f t="shared" si="11"/>
        <v/>
      </c>
      <c r="T40" s="40" t="str">
        <f t="shared" si="12"/>
        <v/>
      </c>
      <c r="X40" s="40">
        <v>3422</v>
      </c>
      <c r="Y40" s="40" t="s">
        <v>147</v>
      </c>
      <c r="AA40" s="138" t="str">
        <f t="shared" si="6"/>
        <v>34</v>
      </c>
      <c r="AB40" s="40" t="str">
        <f t="shared" si="7"/>
        <v>342</v>
      </c>
      <c r="AD40" s="165" t="s">
        <v>1388</v>
      </c>
      <c r="AE40" s="165" t="s">
        <v>1389</v>
      </c>
      <c r="AF40" s="40" t="s">
        <v>2903</v>
      </c>
      <c r="AG40" s="40" t="s">
        <v>2904</v>
      </c>
      <c r="AH40" s="40" t="s">
        <v>2925</v>
      </c>
      <c r="AI40" s="40" t="s">
        <v>2935</v>
      </c>
    </row>
    <row r="41" spans="1:35">
      <c r="A41" s="44" t="str">
        <f>IF(C41="","",VLOOKUP('OPĆI DIO'!$C$1,'OPĆI DIO'!$O$4:$X$137,10,FALSE))</f>
        <v/>
      </c>
      <c r="B41" s="44" t="str">
        <f>IF(C41="","",VLOOKUP('OPĆI DIO'!$C$1,'OPĆI DIO'!$O$4:$X$137,9,FALSE))</f>
        <v/>
      </c>
      <c r="C41" s="50"/>
      <c r="D41" s="45" t="str">
        <f t="shared" si="0"/>
        <v/>
      </c>
      <c r="E41" s="50"/>
      <c r="F41" s="45" t="str">
        <f>IFERROR(VLOOKUP(E41,$X$5:$Z$128,2,FALSE),"")</f>
        <v/>
      </c>
      <c r="G41" s="248"/>
      <c r="H41" s="45" t="str">
        <f>IFERROR(VLOOKUP(G41,$AD$6:$AE$352,2,FALSE),"")</f>
        <v/>
      </c>
      <c r="I41" s="45" t="str">
        <f>IFERROR(VLOOKUP(G41,$AD$6:$AH$352,3,FALSE),"")</f>
        <v/>
      </c>
      <c r="J41" s="153"/>
      <c r="K41" s="153"/>
      <c r="L41" s="153"/>
      <c r="M41" s="153"/>
      <c r="N41" s="306"/>
      <c r="O41" s="175" t="str">
        <f>IF(C41="","",'OPĆI DIO'!$C$1)</f>
        <v/>
      </c>
      <c r="P41" s="40" t="str">
        <f t="shared" si="8"/>
        <v/>
      </c>
      <c r="Q41" s="40" t="str">
        <f t="shared" si="9"/>
        <v/>
      </c>
      <c r="R41" s="40" t="str">
        <f t="shared" si="10"/>
        <v/>
      </c>
      <c r="S41" s="40" t="str">
        <f t="shared" si="11"/>
        <v/>
      </c>
      <c r="T41" s="40" t="str">
        <f t="shared" si="12"/>
        <v/>
      </c>
      <c r="X41" s="40">
        <v>3423</v>
      </c>
      <c r="Y41" s="40" t="s">
        <v>147</v>
      </c>
      <c r="AA41" s="138" t="str">
        <f t="shared" ref="AA41:AA72" si="14">LEFT(X41,2)</f>
        <v>34</v>
      </c>
      <c r="AB41" s="40" t="str">
        <f t="shared" ref="AB41:AB72" si="15">LEFT(X41,3)</f>
        <v>342</v>
      </c>
      <c r="AD41" s="165" t="s">
        <v>1390</v>
      </c>
      <c r="AE41" s="165" t="s">
        <v>1391</v>
      </c>
      <c r="AF41" s="40" t="s">
        <v>2903</v>
      </c>
      <c r="AG41" s="40" t="s">
        <v>2904</v>
      </c>
      <c r="AH41" s="40" t="s">
        <v>2927</v>
      </c>
      <c r="AI41" s="40" t="s">
        <v>2940</v>
      </c>
    </row>
    <row r="42" spans="1:35">
      <c r="A42" s="44" t="str">
        <f>IF(C42="","",VLOOKUP('OPĆI DIO'!$C$1,'OPĆI DIO'!$O$4:$X$137,10,FALSE))</f>
        <v/>
      </c>
      <c r="B42" s="44" t="str">
        <f>IF(C42="","",VLOOKUP('OPĆI DIO'!$C$1,'OPĆI DIO'!$O$4:$X$137,9,FALSE))</f>
        <v/>
      </c>
      <c r="C42" s="50"/>
      <c r="D42" s="45" t="str">
        <f t="shared" si="0"/>
        <v/>
      </c>
      <c r="E42" s="50"/>
      <c r="F42" s="45" t="str">
        <f>IFERROR(VLOOKUP(E42,$X$5:$Z$128,2,FALSE),"")</f>
        <v/>
      </c>
      <c r="G42" s="248"/>
      <c r="H42" s="45" t="str">
        <f>IFERROR(VLOOKUP(G42,$AD$6:$AE$352,2,FALSE),"")</f>
        <v/>
      </c>
      <c r="I42" s="45" t="str">
        <f>IFERROR(VLOOKUP(G42,$AD$6:$AH$352,3,FALSE),"")</f>
        <v/>
      </c>
      <c r="J42" s="153"/>
      <c r="K42" s="153"/>
      <c r="L42" s="153"/>
      <c r="M42" s="153"/>
      <c r="N42" s="306"/>
      <c r="O42" s="175" t="str">
        <f>IF(C42="","",'OPĆI DIO'!$C$1)</f>
        <v/>
      </c>
      <c r="P42" s="40" t="str">
        <f t="shared" si="8"/>
        <v/>
      </c>
      <c r="Q42" s="40" t="str">
        <f t="shared" si="9"/>
        <v/>
      </c>
      <c r="R42" s="40" t="str">
        <f t="shared" si="10"/>
        <v/>
      </c>
      <c r="S42" s="40" t="str">
        <f t="shared" si="11"/>
        <v/>
      </c>
      <c r="T42" s="40" t="str">
        <f t="shared" si="12"/>
        <v/>
      </c>
      <c r="X42" s="40">
        <v>3427</v>
      </c>
      <c r="Y42" s="40" t="s">
        <v>186</v>
      </c>
      <c r="AA42" s="138" t="str">
        <f t="shared" si="14"/>
        <v>34</v>
      </c>
      <c r="AB42" s="40" t="str">
        <f t="shared" si="15"/>
        <v>342</v>
      </c>
      <c r="AD42" s="165" t="s">
        <v>1392</v>
      </c>
      <c r="AE42" s="165" t="s">
        <v>1393</v>
      </c>
      <c r="AF42" s="40" t="s">
        <v>2903</v>
      </c>
      <c r="AG42" s="40" t="s">
        <v>2904</v>
      </c>
      <c r="AH42" s="40" t="s">
        <v>2925</v>
      </c>
      <c r="AI42" s="40" t="s">
        <v>2932</v>
      </c>
    </row>
    <row r="43" spans="1:35">
      <c r="A43" s="44" t="str">
        <f>IF(C43="","",VLOOKUP('OPĆI DIO'!$C$1,'OPĆI DIO'!$O$4:$X$137,10,FALSE))</f>
        <v/>
      </c>
      <c r="B43" s="44" t="str">
        <f>IF(C43="","",VLOOKUP('OPĆI DIO'!$C$1,'OPĆI DIO'!$O$4:$X$137,9,FALSE))</f>
        <v/>
      </c>
      <c r="C43" s="50"/>
      <c r="D43" s="45" t="str">
        <f t="shared" si="0"/>
        <v/>
      </c>
      <c r="E43" s="50"/>
      <c r="F43" s="45" t="str">
        <f>IFERROR(VLOOKUP(E43,$X$5:$Z$128,2,FALSE),"")</f>
        <v/>
      </c>
      <c r="G43" s="248"/>
      <c r="H43" s="45" t="str">
        <f>IFERROR(VLOOKUP(G43,$AD$6:$AE$352,2,FALSE),"")</f>
        <v/>
      </c>
      <c r="I43" s="45" t="str">
        <f>IFERROR(VLOOKUP(G43,$AD$6:$AH$352,3,FALSE),"")</f>
        <v/>
      </c>
      <c r="J43" s="153"/>
      <c r="K43" s="153"/>
      <c r="L43" s="153"/>
      <c r="M43" s="153"/>
      <c r="N43" s="306"/>
      <c r="O43" s="175" t="str">
        <f>IF(C43="","",'OPĆI DIO'!$C$1)</f>
        <v/>
      </c>
      <c r="P43" s="40" t="str">
        <f t="shared" si="8"/>
        <v/>
      </c>
      <c r="Q43" s="40" t="str">
        <f t="shared" si="9"/>
        <v/>
      </c>
      <c r="R43" s="40" t="str">
        <f t="shared" si="10"/>
        <v/>
      </c>
      <c r="S43" s="40" t="str">
        <f t="shared" si="11"/>
        <v/>
      </c>
      <c r="T43" s="40" t="str">
        <f t="shared" si="12"/>
        <v/>
      </c>
      <c r="X43" s="40">
        <v>3431</v>
      </c>
      <c r="Y43" s="40" t="s">
        <v>80</v>
      </c>
      <c r="AA43" s="138" t="str">
        <f t="shared" si="14"/>
        <v>34</v>
      </c>
      <c r="AB43" s="40" t="str">
        <f t="shared" si="15"/>
        <v>343</v>
      </c>
      <c r="AD43" s="165" t="s">
        <v>1394</v>
      </c>
      <c r="AE43" s="165" t="s">
        <v>1395</v>
      </c>
      <c r="AF43" s="40" t="s">
        <v>2903</v>
      </c>
      <c r="AG43" s="40" t="s">
        <v>2904</v>
      </c>
      <c r="AH43" s="40" t="s">
        <v>2925</v>
      </c>
      <c r="AI43" s="40" t="s">
        <v>2932</v>
      </c>
    </row>
    <row r="44" spans="1:35">
      <c r="A44" s="44" t="str">
        <f>IF(C44="","",VLOOKUP('OPĆI DIO'!$C$1,'OPĆI DIO'!$O$4:$X$137,10,FALSE))</f>
        <v/>
      </c>
      <c r="B44" s="44" t="str">
        <f>IF(C44="","",VLOOKUP('OPĆI DIO'!$C$1,'OPĆI DIO'!$O$4:$X$137,9,FALSE))</f>
        <v/>
      </c>
      <c r="C44" s="50"/>
      <c r="D44" s="45" t="str">
        <f t="shared" si="0"/>
        <v/>
      </c>
      <c r="E44" s="50"/>
      <c r="F44" s="45" t="str">
        <f>IFERROR(VLOOKUP(E44,$X$5:$Z$128,2,FALSE),"")</f>
        <v/>
      </c>
      <c r="G44" s="248"/>
      <c r="H44" s="45" t="str">
        <f>IFERROR(VLOOKUP(G44,$AD$6:$AE$352,2,FALSE),"")</f>
        <v/>
      </c>
      <c r="I44" s="45" t="str">
        <f>IFERROR(VLOOKUP(G44,$AD$6:$AH$352,3,FALSE),"")</f>
        <v/>
      </c>
      <c r="J44" s="153"/>
      <c r="K44" s="153"/>
      <c r="L44" s="153"/>
      <c r="M44" s="153"/>
      <c r="N44" s="306"/>
      <c r="O44" s="175" t="str">
        <f>IF(C44="","",'OPĆI DIO'!$C$1)</f>
        <v/>
      </c>
      <c r="P44" s="40" t="str">
        <f t="shared" si="8"/>
        <v/>
      </c>
      <c r="Q44" s="40" t="str">
        <f t="shared" si="9"/>
        <v/>
      </c>
      <c r="R44" s="40" t="str">
        <f t="shared" si="10"/>
        <v/>
      </c>
      <c r="S44" s="40" t="str">
        <f t="shared" si="11"/>
        <v/>
      </c>
      <c r="T44" s="40" t="str">
        <f t="shared" si="12"/>
        <v/>
      </c>
      <c r="X44" s="40">
        <v>3432</v>
      </c>
      <c r="Y44" s="40" t="s">
        <v>96</v>
      </c>
      <c r="AA44" s="138" t="str">
        <f t="shared" si="14"/>
        <v>34</v>
      </c>
      <c r="AB44" s="40" t="str">
        <f t="shared" si="15"/>
        <v>343</v>
      </c>
      <c r="AD44" s="165" t="s">
        <v>1396</v>
      </c>
      <c r="AE44" s="165" t="s">
        <v>1397</v>
      </c>
      <c r="AF44" s="40" t="s">
        <v>2903</v>
      </c>
      <c r="AG44" s="40" t="s">
        <v>2904</v>
      </c>
      <c r="AH44" s="40" t="s">
        <v>2927</v>
      </c>
      <c r="AI44" s="40" t="s">
        <v>2940</v>
      </c>
    </row>
    <row r="45" spans="1:35">
      <c r="A45" s="44" t="str">
        <f>IF(C45="","",VLOOKUP('OPĆI DIO'!$C$1,'OPĆI DIO'!$O$4:$X$137,10,FALSE))</f>
        <v/>
      </c>
      <c r="B45" s="44" t="str">
        <f>IF(C45="","",VLOOKUP('OPĆI DIO'!$C$1,'OPĆI DIO'!$O$4:$X$137,9,FALSE))</f>
        <v/>
      </c>
      <c r="C45" s="50"/>
      <c r="D45" s="45" t="str">
        <f t="shared" si="0"/>
        <v/>
      </c>
      <c r="E45" s="50"/>
      <c r="F45" s="45" t="str">
        <f>IFERROR(VLOOKUP(E45,$X$5:$Z$128,2,FALSE),"")</f>
        <v/>
      </c>
      <c r="G45" s="248"/>
      <c r="H45" s="45" t="str">
        <f>IFERROR(VLOOKUP(G45,$AD$6:$AE$352,2,FALSE),"")</f>
        <v/>
      </c>
      <c r="I45" s="45" t="str">
        <f>IFERROR(VLOOKUP(G45,$AD$6:$AH$352,3,FALSE),"")</f>
        <v/>
      </c>
      <c r="J45" s="153"/>
      <c r="K45" s="153"/>
      <c r="L45" s="153"/>
      <c r="M45" s="153"/>
      <c r="N45" s="306"/>
      <c r="O45" s="175" t="str">
        <f>IF(C45="","",'OPĆI DIO'!$C$1)</f>
        <v/>
      </c>
      <c r="P45" s="40" t="str">
        <f t="shared" si="8"/>
        <v/>
      </c>
      <c r="Q45" s="40" t="str">
        <f t="shared" si="9"/>
        <v/>
      </c>
      <c r="R45" s="40" t="str">
        <f t="shared" si="10"/>
        <v/>
      </c>
      <c r="S45" s="40" t="str">
        <f t="shared" si="11"/>
        <v/>
      </c>
      <c r="T45" s="40" t="str">
        <f t="shared" si="12"/>
        <v/>
      </c>
      <c r="X45" s="40">
        <v>3433</v>
      </c>
      <c r="Y45" s="40" t="s">
        <v>134</v>
      </c>
      <c r="AA45" s="138" t="str">
        <f t="shared" si="14"/>
        <v>34</v>
      </c>
      <c r="AB45" s="40" t="str">
        <f t="shared" si="15"/>
        <v>343</v>
      </c>
      <c r="AD45" s="165" t="s">
        <v>1400</v>
      </c>
      <c r="AE45" s="165" t="s">
        <v>1401</v>
      </c>
      <c r="AF45" s="40" t="s">
        <v>2903</v>
      </c>
      <c r="AG45" s="40" t="s">
        <v>2904</v>
      </c>
      <c r="AH45" s="40" t="s">
        <v>2925</v>
      </c>
      <c r="AI45" s="40" t="s">
        <v>2936</v>
      </c>
    </row>
    <row r="46" spans="1:35">
      <c r="A46" s="44" t="str">
        <f>IF(C46="","",VLOOKUP('OPĆI DIO'!$C$1,'OPĆI DIO'!$O$4:$X$137,10,FALSE))</f>
        <v/>
      </c>
      <c r="B46" s="44" t="str">
        <f>IF(C46="","",VLOOKUP('OPĆI DIO'!$C$1,'OPĆI DIO'!$O$4:$X$137,9,FALSE))</f>
        <v/>
      </c>
      <c r="C46" s="50"/>
      <c r="D46" s="45" t="str">
        <f t="shared" si="0"/>
        <v/>
      </c>
      <c r="E46" s="50"/>
      <c r="F46" s="45" t="str">
        <f>IFERROR(VLOOKUP(E46,$X$5:$Z$128,2,FALSE),"")</f>
        <v/>
      </c>
      <c r="G46" s="248"/>
      <c r="H46" s="45" t="str">
        <f>IFERROR(VLOOKUP(G46,$AD$6:$AE$352,2,FALSE),"")</f>
        <v/>
      </c>
      <c r="I46" s="45" t="str">
        <f>IFERROR(VLOOKUP(G46,$AD$6:$AH$352,3,FALSE),"")</f>
        <v/>
      </c>
      <c r="J46" s="153"/>
      <c r="K46" s="153"/>
      <c r="L46" s="153"/>
      <c r="M46" s="153"/>
      <c r="N46" s="306"/>
      <c r="O46" s="175" t="str">
        <f>IF(C46="","",'OPĆI DIO'!$C$1)</f>
        <v/>
      </c>
      <c r="P46" s="40" t="str">
        <f t="shared" si="8"/>
        <v/>
      </c>
      <c r="Q46" s="40" t="str">
        <f t="shared" si="9"/>
        <v/>
      </c>
      <c r="R46" s="40" t="str">
        <f t="shared" si="10"/>
        <v/>
      </c>
      <c r="S46" s="40" t="str">
        <f t="shared" si="11"/>
        <v/>
      </c>
      <c r="T46" s="40" t="str">
        <f t="shared" si="12"/>
        <v/>
      </c>
      <c r="X46" s="40">
        <v>3434</v>
      </c>
      <c r="Y46" s="40" t="s">
        <v>65</v>
      </c>
      <c r="AA46" s="138" t="str">
        <f t="shared" si="14"/>
        <v>34</v>
      </c>
      <c r="AB46" s="40" t="str">
        <f t="shared" si="15"/>
        <v>343</v>
      </c>
      <c r="AD46" s="165" t="s">
        <v>754</v>
      </c>
      <c r="AE46" s="165" t="s">
        <v>755</v>
      </c>
      <c r="AF46" s="40" t="s">
        <v>2903</v>
      </c>
      <c r="AG46" s="40" t="s">
        <v>2904</v>
      </c>
      <c r="AH46" s="40" t="s">
        <v>2925</v>
      </c>
      <c r="AI46" s="40" t="s">
        <v>2936</v>
      </c>
    </row>
    <row r="47" spans="1:35">
      <c r="A47" s="44" t="str">
        <f>IF(C47="","",VLOOKUP('OPĆI DIO'!$C$1,'OPĆI DIO'!$O$4:$X$137,10,FALSE))</f>
        <v/>
      </c>
      <c r="B47" s="44" t="str">
        <f>IF(C47="","",VLOOKUP('OPĆI DIO'!$C$1,'OPĆI DIO'!$O$4:$X$137,9,FALSE))</f>
        <v/>
      </c>
      <c r="C47" s="50"/>
      <c r="D47" s="45" t="str">
        <f t="shared" si="0"/>
        <v/>
      </c>
      <c r="E47" s="50"/>
      <c r="F47" s="45" t="str">
        <f>IFERROR(VLOOKUP(E47,$X$5:$Z$128,2,FALSE),"")</f>
        <v/>
      </c>
      <c r="G47" s="248"/>
      <c r="H47" s="45" t="str">
        <f>IFERROR(VLOOKUP(G47,$AD$6:$AE$352,2,FALSE),"")</f>
        <v/>
      </c>
      <c r="I47" s="45" t="str">
        <f>IFERROR(VLOOKUP(G47,$AD$6:$AH$352,3,FALSE),"")</f>
        <v/>
      </c>
      <c r="J47" s="153"/>
      <c r="K47" s="153"/>
      <c r="L47" s="153"/>
      <c r="M47" s="153"/>
      <c r="N47" s="306"/>
      <c r="O47" s="175" t="str">
        <f>IF(C47="","",'OPĆI DIO'!$C$1)</f>
        <v/>
      </c>
      <c r="P47" s="40" t="str">
        <f t="shared" si="8"/>
        <v/>
      </c>
      <c r="Q47" s="40" t="str">
        <f t="shared" si="9"/>
        <v/>
      </c>
      <c r="R47" s="40" t="str">
        <f t="shared" si="10"/>
        <v/>
      </c>
      <c r="S47" s="40" t="str">
        <f t="shared" si="11"/>
        <v/>
      </c>
      <c r="T47" s="40" t="str">
        <f t="shared" si="12"/>
        <v/>
      </c>
      <c r="X47" s="40">
        <v>3511</v>
      </c>
      <c r="Y47" s="40" t="s">
        <v>177</v>
      </c>
      <c r="AA47" s="138" t="str">
        <f t="shared" si="14"/>
        <v>35</v>
      </c>
      <c r="AB47" s="40" t="str">
        <f t="shared" si="15"/>
        <v>351</v>
      </c>
      <c r="AD47" s="165" t="s">
        <v>1402</v>
      </c>
      <c r="AE47" s="165" t="s">
        <v>1403</v>
      </c>
      <c r="AF47" s="40" t="s">
        <v>2903</v>
      </c>
      <c r="AG47" s="40" t="s">
        <v>2904</v>
      </c>
      <c r="AH47" s="40" t="s">
        <v>2925</v>
      </c>
      <c r="AI47" s="40" t="s">
        <v>2936</v>
      </c>
    </row>
    <row r="48" spans="1:35">
      <c r="A48" s="44" t="str">
        <f>IF(C48="","",VLOOKUP('OPĆI DIO'!$C$1,'OPĆI DIO'!$O$4:$X$137,10,FALSE))</f>
        <v/>
      </c>
      <c r="B48" s="44" t="str">
        <f>IF(C48="","",VLOOKUP('OPĆI DIO'!$C$1,'OPĆI DIO'!$O$4:$X$137,9,FALSE))</f>
        <v/>
      </c>
      <c r="C48" s="50"/>
      <c r="D48" s="45" t="str">
        <f t="shared" si="0"/>
        <v/>
      </c>
      <c r="E48" s="50"/>
      <c r="F48" s="45" t="str">
        <f>IFERROR(VLOOKUP(E48,$X$5:$Z$128,2,FALSE),"")</f>
        <v/>
      </c>
      <c r="G48" s="248"/>
      <c r="H48" s="45" t="str">
        <f>IFERROR(VLOOKUP(G48,$AD$6:$AE$352,2,FALSE),"")</f>
        <v/>
      </c>
      <c r="I48" s="45" t="str">
        <f>IFERROR(VLOOKUP(G48,$AD$6:$AH$352,3,FALSE),"")</f>
        <v/>
      </c>
      <c r="J48" s="153"/>
      <c r="K48" s="153"/>
      <c r="L48" s="153"/>
      <c r="M48" s="153"/>
      <c r="N48" s="306"/>
      <c r="O48" s="175" t="str">
        <f>IF(C48="","",'OPĆI DIO'!$C$1)</f>
        <v/>
      </c>
      <c r="P48" s="40" t="str">
        <f t="shared" si="8"/>
        <v/>
      </c>
      <c r="Q48" s="40" t="str">
        <f t="shared" si="9"/>
        <v/>
      </c>
      <c r="R48" s="40" t="str">
        <f t="shared" si="10"/>
        <v/>
      </c>
      <c r="S48" s="40" t="str">
        <f t="shared" si="11"/>
        <v/>
      </c>
      <c r="T48" s="40" t="str">
        <f t="shared" si="12"/>
        <v/>
      </c>
      <c r="X48" s="40">
        <v>3512</v>
      </c>
      <c r="Y48" s="40" t="s">
        <v>179</v>
      </c>
      <c r="AA48" s="138" t="str">
        <f t="shared" si="14"/>
        <v>35</v>
      </c>
      <c r="AB48" s="40" t="str">
        <f t="shared" si="15"/>
        <v>351</v>
      </c>
      <c r="AD48" s="165" t="s">
        <v>1404</v>
      </c>
      <c r="AE48" s="165" t="s">
        <v>1405</v>
      </c>
      <c r="AF48" s="40" t="s">
        <v>2903</v>
      </c>
      <c r="AG48" s="40" t="s">
        <v>2904</v>
      </c>
      <c r="AH48" s="40" t="s">
        <v>2927</v>
      </c>
      <c r="AI48" s="40" t="s">
        <v>2940</v>
      </c>
    </row>
    <row r="49" spans="1:35">
      <c r="A49" s="44" t="str">
        <f>IF(C49="","",VLOOKUP('OPĆI DIO'!$C$1,'OPĆI DIO'!$O$4:$X$137,10,FALSE))</f>
        <v/>
      </c>
      <c r="B49" s="44" t="str">
        <f>IF(C49="","",VLOOKUP('OPĆI DIO'!$C$1,'OPĆI DIO'!$O$4:$X$137,9,FALSE))</f>
        <v/>
      </c>
      <c r="C49" s="50"/>
      <c r="D49" s="45" t="str">
        <f t="shared" si="0"/>
        <v/>
      </c>
      <c r="E49" s="50"/>
      <c r="F49" s="45" t="str">
        <f>IFERROR(VLOOKUP(E49,$X$5:$Z$128,2,FALSE),"")</f>
        <v/>
      </c>
      <c r="G49" s="248"/>
      <c r="H49" s="45" t="str">
        <f>IFERROR(VLOOKUP(G49,$AD$6:$AE$352,2,FALSE),"")</f>
        <v/>
      </c>
      <c r="I49" s="45" t="str">
        <f>IFERROR(VLOOKUP(G49,$AD$6:$AH$352,3,FALSE),"")</f>
        <v/>
      </c>
      <c r="J49" s="153"/>
      <c r="K49" s="153"/>
      <c r="L49" s="153"/>
      <c r="M49" s="153"/>
      <c r="N49" s="306"/>
      <c r="O49" s="175" t="str">
        <f>IF(C49="","",'OPĆI DIO'!$C$1)</f>
        <v/>
      </c>
      <c r="P49" s="40" t="str">
        <f t="shared" si="8"/>
        <v/>
      </c>
      <c r="Q49" s="40" t="str">
        <f t="shared" si="9"/>
        <v/>
      </c>
      <c r="R49" s="40" t="str">
        <f t="shared" si="10"/>
        <v/>
      </c>
      <c r="S49" s="40" t="str">
        <f t="shared" si="11"/>
        <v/>
      </c>
      <c r="T49" s="40" t="str">
        <f t="shared" si="12"/>
        <v/>
      </c>
      <c r="X49" s="40">
        <v>3522</v>
      </c>
      <c r="Y49" s="40" t="s">
        <v>228</v>
      </c>
      <c r="AA49" s="138" t="str">
        <f t="shared" si="14"/>
        <v>35</v>
      </c>
      <c r="AB49" s="40" t="str">
        <f t="shared" si="15"/>
        <v>352</v>
      </c>
      <c r="AD49" s="165" t="s">
        <v>1406</v>
      </c>
      <c r="AE49" s="165" t="s">
        <v>1407</v>
      </c>
      <c r="AF49" s="40" t="s">
        <v>2903</v>
      </c>
      <c r="AG49" s="40" t="s">
        <v>2904</v>
      </c>
      <c r="AH49" s="40" t="s">
        <v>2925</v>
      </c>
      <c r="AI49" s="40" t="s">
        <v>2936</v>
      </c>
    </row>
    <row r="50" spans="1:35">
      <c r="A50" s="44" t="str">
        <f>IF(C50="","",VLOOKUP('OPĆI DIO'!$C$1,'OPĆI DIO'!$O$4:$X$137,10,FALSE))</f>
        <v/>
      </c>
      <c r="B50" s="44" t="str">
        <f>IF(C50="","",VLOOKUP('OPĆI DIO'!$C$1,'OPĆI DIO'!$O$4:$X$137,9,FALSE))</f>
        <v/>
      </c>
      <c r="C50" s="50"/>
      <c r="D50" s="45" t="str">
        <f t="shared" si="0"/>
        <v/>
      </c>
      <c r="E50" s="50"/>
      <c r="F50" s="45" t="str">
        <f>IFERROR(VLOOKUP(E50,$X$5:$Z$128,2,FALSE),"")</f>
        <v/>
      </c>
      <c r="G50" s="248"/>
      <c r="H50" s="45" t="str">
        <f>IFERROR(VLOOKUP(G50,$AD$6:$AE$352,2,FALSE),"")</f>
        <v/>
      </c>
      <c r="I50" s="45" t="str">
        <f>IFERROR(VLOOKUP(G50,$AD$6:$AH$352,3,FALSE),"")</f>
        <v/>
      </c>
      <c r="J50" s="153"/>
      <c r="K50" s="153"/>
      <c r="L50" s="153"/>
      <c r="M50" s="153"/>
      <c r="N50" s="306"/>
      <c r="O50" s="175" t="str">
        <f>IF(C50="","",'OPĆI DIO'!$C$1)</f>
        <v/>
      </c>
      <c r="P50" s="40" t="str">
        <f t="shared" si="8"/>
        <v/>
      </c>
      <c r="Q50" s="40" t="str">
        <f t="shared" si="9"/>
        <v/>
      </c>
      <c r="R50" s="40" t="str">
        <f t="shared" si="10"/>
        <v/>
      </c>
      <c r="S50" s="40" t="str">
        <f t="shared" si="11"/>
        <v/>
      </c>
      <c r="T50" s="40" t="str">
        <f t="shared" si="12"/>
        <v/>
      </c>
      <c r="X50" s="40">
        <v>3531</v>
      </c>
      <c r="Y50" s="40" t="s">
        <v>131</v>
      </c>
      <c r="AA50" s="138" t="str">
        <f t="shared" si="14"/>
        <v>35</v>
      </c>
      <c r="AB50" s="40" t="str">
        <f t="shared" si="15"/>
        <v>353</v>
      </c>
      <c r="AD50" s="165" t="s">
        <v>1129</v>
      </c>
      <c r="AE50" s="165" t="s">
        <v>1130</v>
      </c>
      <c r="AF50" s="40" t="s">
        <v>2903</v>
      </c>
      <c r="AG50" s="40" t="s">
        <v>2904</v>
      </c>
      <c r="AH50" s="40" t="s">
        <v>2925</v>
      </c>
      <c r="AI50" s="40" t="s">
        <v>2936</v>
      </c>
    </row>
    <row r="51" spans="1:35">
      <c r="A51" s="44" t="str">
        <f>IF(C51="","",VLOOKUP('OPĆI DIO'!$C$1,'OPĆI DIO'!$O$4:$X$137,10,FALSE))</f>
        <v/>
      </c>
      <c r="B51" s="44" t="str">
        <f>IF(C51="","",VLOOKUP('OPĆI DIO'!$C$1,'OPĆI DIO'!$O$4:$X$137,9,FALSE))</f>
        <v/>
      </c>
      <c r="C51" s="50"/>
      <c r="D51" s="45" t="str">
        <f t="shared" si="0"/>
        <v/>
      </c>
      <c r="E51" s="50"/>
      <c r="F51" s="45" t="str">
        <f>IFERROR(VLOOKUP(E51,$X$5:$Z$128,2,FALSE),"")</f>
        <v/>
      </c>
      <c r="G51" s="248"/>
      <c r="H51" s="45" t="str">
        <f>IFERROR(VLOOKUP(G51,$AD$6:$AE$352,2,FALSE),"")</f>
        <v/>
      </c>
      <c r="I51" s="45" t="str">
        <f>IFERROR(VLOOKUP(G51,$AD$6:$AH$352,3,FALSE),"")</f>
        <v/>
      </c>
      <c r="J51" s="153"/>
      <c r="K51" s="153"/>
      <c r="L51" s="153"/>
      <c r="M51" s="153"/>
      <c r="N51" s="306"/>
      <c r="O51" s="175" t="str">
        <f>IF(C51="","",'OPĆI DIO'!$C$1)</f>
        <v/>
      </c>
      <c r="P51" s="40" t="str">
        <f t="shared" si="8"/>
        <v/>
      </c>
      <c r="Q51" s="40" t="str">
        <f t="shared" si="9"/>
        <v/>
      </c>
      <c r="R51" s="40" t="str">
        <f t="shared" si="10"/>
        <v/>
      </c>
      <c r="S51" s="40" t="str">
        <f t="shared" si="11"/>
        <v/>
      </c>
      <c r="T51" s="40" t="str">
        <f t="shared" si="12"/>
        <v/>
      </c>
      <c r="X51" s="40">
        <v>3611</v>
      </c>
      <c r="Y51" s="40" t="s">
        <v>85</v>
      </c>
      <c r="AA51" s="138" t="str">
        <f t="shared" si="14"/>
        <v>36</v>
      </c>
      <c r="AB51" s="40" t="str">
        <f t="shared" si="15"/>
        <v>361</v>
      </c>
      <c r="AD51" s="165" t="s">
        <v>1177</v>
      </c>
      <c r="AE51" s="165" t="s">
        <v>1408</v>
      </c>
      <c r="AF51" s="40" t="s">
        <v>2903</v>
      </c>
      <c r="AG51" s="40" t="s">
        <v>2904</v>
      </c>
      <c r="AH51" s="40" t="s">
        <v>2925</v>
      </c>
      <c r="AI51" s="40" t="s">
        <v>2936</v>
      </c>
    </row>
    <row r="52" spans="1:35">
      <c r="A52" s="44" t="str">
        <f>IF(C52="","",VLOOKUP('OPĆI DIO'!$C$1,'OPĆI DIO'!$O$4:$X$137,10,FALSE))</f>
        <v/>
      </c>
      <c r="B52" s="44" t="str">
        <f>IF(C52="","",VLOOKUP('OPĆI DIO'!$C$1,'OPĆI DIO'!$O$4:$X$137,9,FALSE))</f>
        <v/>
      </c>
      <c r="C52" s="50"/>
      <c r="D52" s="45" t="str">
        <f t="shared" si="0"/>
        <v/>
      </c>
      <c r="E52" s="50"/>
      <c r="F52" s="45" t="str">
        <f>IFERROR(VLOOKUP(E52,$X$5:$Z$128,2,FALSE),"")</f>
        <v/>
      </c>
      <c r="G52" s="248"/>
      <c r="H52" s="45" t="str">
        <f>IFERROR(VLOOKUP(G52,$AD$6:$AE$352,2,FALSE),"")</f>
        <v/>
      </c>
      <c r="I52" s="45" t="str">
        <f>IFERROR(VLOOKUP(G52,$AD$6:$AH$352,3,FALSE),"")</f>
        <v/>
      </c>
      <c r="J52" s="153"/>
      <c r="K52" s="153"/>
      <c r="L52" s="153"/>
      <c r="M52" s="153"/>
      <c r="N52" s="306"/>
      <c r="O52" s="175" t="str">
        <f>IF(C52="","",'OPĆI DIO'!$C$1)</f>
        <v/>
      </c>
      <c r="P52" s="40" t="str">
        <f t="shared" si="8"/>
        <v/>
      </c>
      <c r="Q52" s="40" t="str">
        <f t="shared" si="9"/>
        <v/>
      </c>
      <c r="R52" s="40" t="str">
        <f t="shared" si="10"/>
        <v/>
      </c>
      <c r="S52" s="40" t="str">
        <f t="shared" si="11"/>
        <v/>
      </c>
      <c r="T52" s="40" t="str">
        <f t="shared" si="12"/>
        <v/>
      </c>
      <c r="X52" s="40">
        <v>3621</v>
      </c>
      <c r="Y52" s="40" t="s">
        <v>135</v>
      </c>
      <c r="AA52" s="138" t="str">
        <f t="shared" si="14"/>
        <v>36</v>
      </c>
      <c r="AB52" s="40" t="str">
        <f t="shared" si="15"/>
        <v>362</v>
      </c>
      <c r="AD52" s="165" t="s">
        <v>1409</v>
      </c>
      <c r="AE52" s="165" t="s">
        <v>1410</v>
      </c>
      <c r="AF52" s="40" t="s">
        <v>2903</v>
      </c>
      <c r="AG52" s="40" t="s">
        <v>2904</v>
      </c>
      <c r="AH52" s="40" t="s">
        <v>2925</v>
      </c>
      <c r="AI52" s="40" t="s">
        <v>2938</v>
      </c>
    </row>
    <row r="53" spans="1:35">
      <c r="A53" s="44" t="str">
        <f>IF(C53="","",VLOOKUP('OPĆI DIO'!$C$1,'OPĆI DIO'!$O$4:$X$137,10,FALSE))</f>
        <v/>
      </c>
      <c r="B53" s="44" t="str">
        <f>IF(C53="","",VLOOKUP('OPĆI DIO'!$C$1,'OPĆI DIO'!$O$4:$X$137,9,FALSE))</f>
        <v/>
      </c>
      <c r="C53" s="50"/>
      <c r="D53" s="45" t="str">
        <f t="shared" si="0"/>
        <v/>
      </c>
      <c r="E53" s="50"/>
      <c r="F53" s="45" t="str">
        <f>IFERROR(VLOOKUP(E53,$X$5:$Z$128,2,FALSE),"")</f>
        <v/>
      </c>
      <c r="G53" s="248"/>
      <c r="H53" s="45" t="str">
        <f>IFERROR(VLOOKUP(G53,$AD$6:$AE$352,2,FALSE),"")</f>
        <v/>
      </c>
      <c r="I53" s="45" t="str">
        <f>IFERROR(VLOOKUP(G53,$AD$6:$AH$352,3,FALSE),"")</f>
        <v/>
      </c>
      <c r="J53" s="153"/>
      <c r="K53" s="153"/>
      <c r="L53" s="153"/>
      <c r="M53" s="153"/>
      <c r="N53" s="306"/>
      <c r="O53" s="175" t="str">
        <f>IF(C53="","",'OPĆI DIO'!$C$1)</f>
        <v/>
      </c>
      <c r="P53" s="40" t="str">
        <f t="shared" si="8"/>
        <v/>
      </c>
      <c r="Q53" s="40" t="str">
        <f t="shared" si="9"/>
        <v/>
      </c>
      <c r="R53" s="40" t="str">
        <f t="shared" si="10"/>
        <v/>
      </c>
      <c r="S53" s="40" t="str">
        <f t="shared" si="11"/>
        <v/>
      </c>
      <c r="T53" s="40" t="str">
        <f t="shared" si="12"/>
        <v/>
      </c>
      <c r="X53" s="40">
        <v>3631</v>
      </c>
      <c r="Y53" s="40" t="s">
        <v>176</v>
      </c>
      <c r="AA53" s="138" t="str">
        <f t="shared" si="14"/>
        <v>36</v>
      </c>
      <c r="AB53" s="40" t="str">
        <f t="shared" si="15"/>
        <v>363</v>
      </c>
      <c r="AD53" s="165" t="s">
        <v>3033</v>
      </c>
      <c r="AE53" s="165" t="s">
        <v>3034</v>
      </c>
      <c r="AF53" s="40" t="s">
        <v>2903</v>
      </c>
      <c r="AG53" s="40" t="s">
        <v>2904</v>
      </c>
      <c r="AH53" s="40" t="s">
        <v>2925</v>
      </c>
      <c r="AI53" s="40" t="s">
        <v>2938</v>
      </c>
    </row>
    <row r="54" spans="1:35">
      <c r="A54" s="44" t="str">
        <f>IF(C54="","",VLOOKUP('OPĆI DIO'!$C$1,'OPĆI DIO'!$O$4:$X$137,10,FALSE))</f>
        <v/>
      </c>
      <c r="B54" s="44" t="str">
        <f>IF(C54="","",VLOOKUP('OPĆI DIO'!$C$1,'OPĆI DIO'!$O$4:$X$137,9,FALSE))</f>
        <v/>
      </c>
      <c r="C54" s="50"/>
      <c r="D54" s="45" t="str">
        <f t="shared" si="0"/>
        <v/>
      </c>
      <c r="E54" s="50"/>
      <c r="F54" s="45" t="str">
        <f>IFERROR(VLOOKUP(E54,$X$5:$Z$128,2,FALSE),"")</f>
        <v/>
      </c>
      <c r="G54" s="248"/>
      <c r="H54" s="45" t="str">
        <f>IFERROR(VLOOKUP(G54,$AD$6:$AE$352,2,FALSE),"")</f>
        <v/>
      </c>
      <c r="I54" s="45" t="str">
        <f>IFERROR(VLOOKUP(G54,$AD$6:$AH$352,3,FALSE),"")</f>
        <v/>
      </c>
      <c r="J54" s="153"/>
      <c r="K54" s="153"/>
      <c r="L54" s="153"/>
      <c r="M54" s="153"/>
      <c r="N54" s="306"/>
      <c r="O54" s="175" t="str">
        <f>IF(C54="","",'OPĆI DIO'!$C$1)</f>
        <v/>
      </c>
      <c r="P54" s="40" t="str">
        <f t="shared" si="8"/>
        <v/>
      </c>
      <c r="Q54" s="40" t="str">
        <f t="shared" si="9"/>
        <v/>
      </c>
      <c r="R54" s="40" t="str">
        <f t="shared" si="10"/>
        <v/>
      </c>
      <c r="S54" s="40" t="str">
        <f t="shared" si="11"/>
        <v/>
      </c>
      <c r="T54" s="40" t="str">
        <f t="shared" si="12"/>
        <v/>
      </c>
      <c r="X54" s="40">
        <v>3632</v>
      </c>
      <c r="Y54" s="40" t="s">
        <v>229</v>
      </c>
      <c r="AA54" s="138" t="str">
        <f t="shared" si="14"/>
        <v>36</v>
      </c>
      <c r="AB54" s="40" t="str">
        <f t="shared" si="15"/>
        <v>363</v>
      </c>
      <c r="AD54" s="165" t="s">
        <v>4475</v>
      </c>
      <c r="AE54" s="165" t="s">
        <v>4476</v>
      </c>
      <c r="AF54" s="40" t="s">
        <v>2903</v>
      </c>
      <c r="AG54" s="40" t="s">
        <v>2904</v>
      </c>
      <c r="AH54" s="40" t="s">
        <v>2925</v>
      </c>
      <c r="AI54" s="40" t="s">
        <v>2938</v>
      </c>
    </row>
    <row r="55" spans="1:35">
      <c r="A55" s="44" t="str">
        <f>IF(C55="","",VLOOKUP('OPĆI DIO'!$C$1,'OPĆI DIO'!$O$4:$X$137,10,FALSE))</f>
        <v/>
      </c>
      <c r="B55" s="44" t="str">
        <f>IF(C55="","",VLOOKUP('OPĆI DIO'!$C$1,'OPĆI DIO'!$O$4:$X$137,9,FALSE))</f>
        <v/>
      </c>
      <c r="C55" s="50"/>
      <c r="D55" s="45" t="str">
        <f t="shared" si="0"/>
        <v/>
      </c>
      <c r="E55" s="50"/>
      <c r="F55" s="45" t="str">
        <f>IFERROR(VLOOKUP(E55,$X$5:$Z$128,2,FALSE),"")</f>
        <v/>
      </c>
      <c r="G55" s="248"/>
      <c r="H55" s="45" t="str">
        <f>IFERROR(VLOOKUP(G55,$AD$6:$AE$352,2,FALSE),"")</f>
        <v/>
      </c>
      <c r="I55" s="45" t="str">
        <f>IFERROR(VLOOKUP(G55,$AD$6:$AH$352,3,FALSE),"")</f>
        <v/>
      </c>
      <c r="J55" s="153"/>
      <c r="K55" s="153"/>
      <c r="L55" s="153"/>
      <c r="M55" s="153"/>
      <c r="N55" s="306"/>
      <c r="O55" s="175" t="str">
        <f>IF(C55="","",'OPĆI DIO'!$C$1)</f>
        <v/>
      </c>
      <c r="P55" s="40" t="str">
        <f t="shared" si="8"/>
        <v/>
      </c>
      <c r="Q55" s="40" t="str">
        <f t="shared" si="9"/>
        <v/>
      </c>
      <c r="R55" s="40" t="str">
        <f t="shared" si="10"/>
        <v/>
      </c>
      <c r="S55" s="40" t="str">
        <f t="shared" si="11"/>
        <v/>
      </c>
      <c r="T55" s="40" t="str">
        <f t="shared" si="12"/>
        <v/>
      </c>
      <c r="X55" s="40">
        <v>3661</v>
      </c>
      <c r="Y55" s="40" t="s">
        <v>97</v>
      </c>
      <c r="AA55" s="138" t="str">
        <f t="shared" si="14"/>
        <v>36</v>
      </c>
      <c r="AB55" s="40" t="str">
        <f t="shared" si="15"/>
        <v>366</v>
      </c>
      <c r="AD55" s="165" t="s">
        <v>4477</v>
      </c>
      <c r="AE55" s="165" t="s">
        <v>4478</v>
      </c>
      <c r="AF55" s="40" t="s">
        <v>4472</v>
      </c>
      <c r="AG55" s="40" t="s">
        <v>3006</v>
      </c>
      <c r="AH55" s="40" t="s">
        <v>2925</v>
      </c>
      <c r="AI55" s="40" t="s">
        <v>2938</v>
      </c>
    </row>
    <row r="56" spans="1:35">
      <c r="A56" s="44" t="str">
        <f>IF(C56="","",VLOOKUP('OPĆI DIO'!$C$1,'OPĆI DIO'!$O$4:$X$137,10,FALSE))</f>
        <v/>
      </c>
      <c r="B56" s="44" t="str">
        <f>IF(C56="","",VLOOKUP('OPĆI DIO'!$C$1,'OPĆI DIO'!$O$4:$X$137,9,FALSE))</f>
        <v/>
      </c>
      <c r="C56" s="50"/>
      <c r="D56" s="45" t="str">
        <f t="shared" si="0"/>
        <v/>
      </c>
      <c r="E56" s="50"/>
      <c r="F56" s="45" t="str">
        <f>IFERROR(VLOOKUP(E56,$X$5:$Z$128,2,FALSE),"")</f>
        <v/>
      </c>
      <c r="G56" s="248"/>
      <c r="H56" s="45" t="str">
        <f>IFERROR(VLOOKUP(G56,$AD$6:$AE$352,2,FALSE),"")</f>
        <v/>
      </c>
      <c r="I56" s="45" t="str">
        <f>IFERROR(VLOOKUP(G56,$AD$6:$AH$352,3,FALSE),"")</f>
        <v/>
      </c>
      <c r="J56" s="153"/>
      <c r="K56" s="153"/>
      <c r="L56" s="153"/>
      <c r="M56" s="153"/>
      <c r="N56" s="306"/>
      <c r="O56" s="175" t="str">
        <f>IF(C56="","",'OPĆI DIO'!$C$1)</f>
        <v/>
      </c>
      <c r="P56" s="40" t="str">
        <f t="shared" si="8"/>
        <v/>
      </c>
      <c r="Q56" s="40" t="str">
        <f t="shared" si="9"/>
        <v/>
      </c>
      <c r="R56" s="40" t="str">
        <f t="shared" si="10"/>
        <v/>
      </c>
      <c r="S56" s="40" t="str">
        <f t="shared" si="11"/>
        <v/>
      </c>
      <c r="T56" s="40" t="str">
        <f t="shared" si="12"/>
        <v/>
      </c>
      <c r="X56" s="40">
        <v>3662</v>
      </c>
      <c r="Y56" s="40" t="s">
        <v>180</v>
      </c>
      <c r="AA56" s="138" t="str">
        <f t="shared" si="14"/>
        <v>36</v>
      </c>
      <c r="AB56" s="40" t="str">
        <f t="shared" si="15"/>
        <v>366</v>
      </c>
      <c r="AD56" s="165" t="s">
        <v>4479</v>
      </c>
      <c r="AE56" s="165" t="s">
        <v>735</v>
      </c>
      <c r="AF56" s="40" t="s">
        <v>2903</v>
      </c>
      <c r="AG56" s="40" t="s">
        <v>2904</v>
      </c>
      <c r="AH56" s="40" t="s">
        <v>2925</v>
      </c>
      <c r="AI56" s="40" t="s">
        <v>2938</v>
      </c>
    </row>
    <row r="57" spans="1:35">
      <c r="A57" s="44" t="str">
        <f>IF(C57="","",VLOOKUP('OPĆI DIO'!$C$1,'OPĆI DIO'!$O$4:$X$137,10,FALSE))</f>
        <v/>
      </c>
      <c r="B57" s="44" t="str">
        <f>IF(C57="","",VLOOKUP('OPĆI DIO'!$C$1,'OPĆI DIO'!$O$4:$X$137,9,FALSE))</f>
        <v/>
      </c>
      <c r="C57" s="50"/>
      <c r="D57" s="45" t="str">
        <f t="shared" si="0"/>
        <v/>
      </c>
      <c r="E57" s="50"/>
      <c r="F57" s="45" t="str">
        <f>IFERROR(VLOOKUP(E57,$X$5:$Z$128,2,FALSE),"")</f>
        <v/>
      </c>
      <c r="G57" s="248"/>
      <c r="H57" s="45" t="str">
        <f>IFERROR(VLOOKUP(G57,$AD$6:$AE$352,2,FALSE),"")</f>
        <v/>
      </c>
      <c r="I57" s="45" t="str">
        <f>IFERROR(VLOOKUP(G57,$AD$6:$AH$352,3,FALSE),"")</f>
        <v/>
      </c>
      <c r="J57" s="153"/>
      <c r="K57" s="153"/>
      <c r="L57" s="153"/>
      <c r="M57" s="153"/>
      <c r="N57" s="306"/>
      <c r="O57" s="175" t="str">
        <f>IF(C57="","",'OPĆI DIO'!$C$1)</f>
        <v/>
      </c>
      <c r="P57" s="40" t="str">
        <f t="shared" si="8"/>
        <v/>
      </c>
      <c r="Q57" s="40" t="str">
        <f t="shared" si="9"/>
        <v/>
      </c>
      <c r="R57" s="40" t="str">
        <f t="shared" si="10"/>
        <v/>
      </c>
      <c r="S57" s="40" t="str">
        <f t="shared" si="11"/>
        <v/>
      </c>
      <c r="T57" s="40" t="str">
        <f t="shared" si="12"/>
        <v/>
      </c>
      <c r="X57" s="40">
        <v>3681</v>
      </c>
      <c r="Y57" s="40" t="s">
        <v>25</v>
      </c>
      <c r="AA57" s="138" t="str">
        <f t="shared" si="14"/>
        <v>36</v>
      </c>
      <c r="AB57" s="40" t="str">
        <f t="shared" si="15"/>
        <v>368</v>
      </c>
      <c r="AD57" s="165" t="s">
        <v>1411</v>
      </c>
      <c r="AE57" s="165" t="s">
        <v>1412</v>
      </c>
      <c r="AF57" s="40" t="s">
        <v>2899</v>
      </c>
      <c r="AG57" s="40" t="s">
        <v>2900</v>
      </c>
      <c r="AH57" s="40" t="s">
        <v>2925</v>
      </c>
      <c r="AI57" s="40" t="s">
        <v>2938</v>
      </c>
    </row>
    <row r="58" spans="1:35">
      <c r="A58" s="44" t="str">
        <f>IF(C58="","",VLOOKUP('OPĆI DIO'!$C$1,'OPĆI DIO'!$O$4:$X$137,10,FALSE))</f>
        <v/>
      </c>
      <c r="B58" s="44" t="str">
        <f>IF(C58="","",VLOOKUP('OPĆI DIO'!$C$1,'OPĆI DIO'!$O$4:$X$137,9,FALSE))</f>
        <v/>
      </c>
      <c r="C58" s="50"/>
      <c r="D58" s="45" t="str">
        <f t="shared" si="0"/>
        <v/>
      </c>
      <c r="E58" s="50"/>
      <c r="F58" s="45" t="str">
        <f>IFERROR(VLOOKUP(E58,$X$5:$Z$128,2,FALSE),"")</f>
        <v/>
      </c>
      <c r="G58" s="248"/>
      <c r="H58" s="45" t="str">
        <f>IFERROR(VLOOKUP(G58,$AD$6:$AE$352,2,FALSE),"")</f>
        <v/>
      </c>
      <c r="I58" s="45" t="str">
        <f>IFERROR(VLOOKUP(G58,$AD$6:$AH$352,3,FALSE),"")</f>
        <v/>
      </c>
      <c r="J58" s="153"/>
      <c r="K58" s="153"/>
      <c r="L58" s="153"/>
      <c r="M58" s="153"/>
      <c r="N58" s="306"/>
      <c r="O58" s="175" t="str">
        <f>IF(C58="","",'OPĆI DIO'!$C$1)</f>
        <v/>
      </c>
      <c r="P58" s="40" t="str">
        <f t="shared" si="8"/>
        <v/>
      </c>
      <c r="Q58" s="40" t="str">
        <f t="shared" si="9"/>
        <v/>
      </c>
      <c r="R58" s="40" t="str">
        <f t="shared" si="10"/>
        <v/>
      </c>
      <c r="S58" s="40" t="str">
        <f t="shared" si="11"/>
        <v/>
      </c>
      <c r="T58" s="40" t="str">
        <f t="shared" si="12"/>
        <v/>
      </c>
      <c r="X58" s="40">
        <v>3682</v>
      </c>
      <c r="Y58" s="40" t="s">
        <v>26</v>
      </c>
      <c r="AA58" s="138" t="str">
        <f t="shared" si="14"/>
        <v>36</v>
      </c>
      <c r="AB58" s="40" t="str">
        <f t="shared" si="15"/>
        <v>368</v>
      </c>
      <c r="AD58" s="165" t="s">
        <v>1131</v>
      </c>
      <c r="AE58" s="165" t="s">
        <v>1132</v>
      </c>
      <c r="AF58" s="40" t="s">
        <v>2903</v>
      </c>
      <c r="AG58" s="40" t="s">
        <v>2904</v>
      </c>
      <c r="AH58" s="40" t="s">
        <v>2925</v>
      </c>
      <c r="AI58" s="40" t="s">
        <v>2938</v>
      </c>
    </row>
    <row r="59" spans="1:35">
      <c r="A59" s="44" t="str">
        <f>IF(C59="","",VLOOKUP('OPĆI DIO'!$C$1,'OPĆI DIO'!$O$4:$X$137,10,FALSE))</f>
        <v/>
      </c>
      <c r="B59" s="44" t="str">
        <f>IF(C59="","",VLOOKUP('OPĆI DIO'!$C$1,'OPĆI DIO'!$O$4:$X$137,9,FALSE))</f>
        <v/>
      </c>
      <c r="C59" s="50"/>
      <c r="D59" s="45" t="str">
        <f t="shared" si="0"/>
        <v/>
      </c>
      <c r="E59" s="50"/>
      <c r="F59" s="45" t="str">
        <f>IFERROR(VLOOKUP(E59,$X$5:$Z$128,2,FALSE),"")</f>
        <v/>
      </c>
      <c r="G59" s="248"/>
      <c r="H59" s="45" t="str">
        <f>IFERROR(VLOOKUP(G59,$AD$6:$AE$352,2,FALSE),"")</f>
        <v/>
      </c>
      <c r="I59" s="45" t="str">
        <f>IFERROR(VLOOKUP(G59,$AD$6:$AH$352,3,FALSE),"")</f>
        <v/>
      </c>
      <c r="J59" s="153"/>
      <c r="K59" s="153"/>
      <c r="L59" s="153"/>
      <c r="M59" s="153"/>
      <c r="N59" s="306"/>
      <c r="O59" s="175" t="str">
        <f>IF(C59="","",'OPĆI DIO'!$C$1)</f>
        <v/>
      </c>
      <c r="P59" s="40" t="str">
        <f t="shared" si="8"/>
        <v/>
      </c>
      <c r="Q59" s="40" t="str">
        <f t="shared" si="9"/>
        <v/>
      </c>
      <c r="R59" s="40" t="str">
        <f t="shared" si="10"/>
        <v/>
      </c>
      <c r="S59" s="40" t="str">
        <f t="shared" si="11"/>
        <v/>
      </c>
      <c r="T59" s="40" t="str">
        <f t="shared" si="12"/>
        <v/>
      </c>
      <c r="X59" s="40">
        <v>3691</v>
      </c>
      <c r="Y59" s="40" t="s">
        <v>102</v>
      </c>
      <c r="AA59" s="138" t="str">
        <f t="shared" si="14"/>
        <v>36</v>
      </c>
      <c r="AB59" s="40" t="str">
        <f t="shared" si="15"/>
        <v>369</v>
      </c>
      <c r="AD59" s="165" t="s">
        <v>1413</v>
      </c>
      <c r="AE59" s="165" t="s">
        <v>1414</v>
      </c>
      <c r="AF59" s="40" t="s">
        <v>2903</v>
      </c>
      <c r="AG59" s="40" t="s">
        <v>2904</v>
      </c>
      <c r="AH59" s="40" t="s">
        <v>2925</v>
      </c>
      <c r="AI59" s="40" t="s">
        <v>2938</v>
      </c>
    </row>
    <row r="60" spans="1:35">
      <c r="A60" s="44" t="str">
        <f>IF(C60="","",VLOOKUP('OPĆI DIO'!$C$1,'OPĆI DIO'!$O$4:$X$137,10,FALSE))</f>
        <v/>
      </c>
      <c r="B60" s="44" t="str">
        <f>IF(C60="","",VLOOKUP('OPĆI DIO'!$C$1,'OPĆI DIO'!$O$4:$X$137,9,FALSE))</f>
        <v/>
      </c>
      <c r="C60" s="50"/>
      <c r="D60" s="45" t="str">
        <f t="shared" si="0"/>
        <v/>
      </c>
      <c r="E60" s="50"/>
      <c r="F60" s="45" t="str">
        <f>IFERROR(VLOOKUP(E60,$X$5:$Z$128,2,FALSE),"")</f>
        <v/>
      </c>
      <c r="G60" s="248"/>
      <c r="H60" s="45" t="str">
        <f>IFERROR(VLOOKUP(G60,$AD$6:$AE$352,2,FALSE),"")</f>
        <v/>
      </c>
      <c r="I60" s="45" t="str">
        <f>IFERROR(VLOOKUP(G60,$AD$6:$AH$352,3,FALSE),"")</f>
        <v/>
      </c>
      <c r="J60" s="153"/>
      <c r="K60" s="153"/>
      <c r="L60" s="153"/>
      <c r="M60" s="153"/>
      <c r="N60" s="306"/>
      <c r="O60" s="175" t="str">
        <f>IF(C60="","",'OPĆI DIO'!$C$1)</f>
        <v/>
      </c>
      <c r="P60" s="40" t="str">
        <f t="shared" si="8"/>
        <v/>
      </c>
      <c r="Q60" s="40" t="str">
        <f t="shared" si="9"/>
        <v/>
      </c>
      <c r="R60" s="40" t="str">
        <f t="shared" si="10"/>
        <v/>
      </c>
      <c r="S60" s="40" t="str">
        <f t="shared" si="11"/>
        <v/>
      </c>
      <c r="T60" s="40" t="str">
        <f t="shared" si="12"/>
        <v/>
      </c>
      <c r="X60" s="40">
        <v>3692</v>
      </c>
      <c r="Y60" s="40" t="s">
        <v>174</v>
      </c>
      <c r="AA60" s="138" t="str">
        <f t="shared" si="14"/>
        <v>36</v>
      </c>
      <c r="AB60" s="40" t="str">
        <f t="shared" si="15"/>
        <v>369</v>
      </c>
      <c r="AD60" s="165" t="s">
        <v>1437</v>
      </c>
      <c r="AE60" s="165" t="s">
        <v>2088</v>
      </c>
      <c r="AF60" s="40" t="s">
        <v>2903</v>
      </c>
      <c r="AG60" s="40" t="s">
        <v>2904</v>
      </c>
      <c r="AH60" s="40" t="s">
        <v>2925</v>
      </c>
      <c r="AI60" s="40" t="s">
        <v>2938</v>
      </c>
    </row>
    <row r="61" spans="1:35">
      <c r="A61" s="44" t="str">
        <f>IF(C61="","",VLOOKUP('OPĆI DIO'!$C$1,'OPĆI DIO'!$O$4:$X$137,10,FALSE))</f>
        <v/>
      </c>
      <c r="B61" s="44" t="str">
        <f>IF(C61="","",VLOOKUP('OPĆI DIO'!$C$1,'OPĆI DIO'!$O$4:$X$137,9,FALSE))</f>
        <v/>
      </c>
      <c r="C61" s="50"/>
      <c r="D61" s="45" t="str">
        <f t="shared" si="0"/>
        <v/>
      </c>
      <c r="E61" s="50"/>
      <c r="F61" s="45" t="str">
        <f>IFERROR(VLOOKUP(E61,$X$5:$Z$128,2,FALSE),"")</f>
        <v/>
      </c>
      <c r="G61" s="248"/>
      <c r="H61" s="45" t="str">
        <f>IFERROR(VLOOKUP(G61,$AD$6:$AE$352,2,FALSE),"")</f>
        <v/>
      </c>
      <c r="I61" s="45" t="str">
        <f>IFERROR(VLOOKUP(G61,$AD$6:$AH$352,3,FALSE),"")</f>
        <v/>
      </c>
      <c r="J61" s="153"/>
      <c r="K61" s="153"/>
      <c r="L61" s="153"/>
      <c r="M61" s="153"/>
      <c r="N61" s="306"/>
      <c r="O61" s="175" t="str">
        <f>IF(C61="","",'OPĆI DIO'!$C$1)</f>
        <v/>
      </c>
      <c r="P61" s="40" t="str">
        <f t="shared" si="8"/>
        <v/>
      </c>
      <c r="Q61" s="40" t="str">
        <f t="shared" si="9"/>
        <v/>
      </c>
      <c r="R61" s="40" t="str">
        <f t="shared" si="10"/>
        <v/>
      </c>
      <c r="S61" s="40" t="str">
        <f t="shared" si="11"/>
        <v/>
      </c>
      <c r="T61" s="40" t="str">
        <f t="shared" si="12"/>
        <v/>
      </c>
      <c r="X61" s="40">
        <v>3693</v>
      </c>
      <c r="Y61" s="40" t="s">
        <v>102</v>
      </c>
      <c r="AA61" s="138" t="str">
        <f t="shared" si="14"/>
        <v>36</v>
      </c>
      <c r="AB61" s="40" t="str">
        <f t="shared" si="15"/>
        <v>369</v>
      </c>
      <c r="AD61" s="165" t="s">
        <v>1441</v>
      </c>
      <c r="AE61" s="165" t="s">
        <v>1442</v>
      </c>
      <c r="AF61" s="40" t="s">
        <v>2903</v>
      </c>
      <c r="AG61" s="40" t="s">
        <v>2904</v>
      </c>
      <c r="AH61" s="40" t="s">
        <v>2925</v>
      </c>
      <c r="AI61" s="40" t="s">
        <v>2933</v>
      </c>
    </row>
    <row r="62" spans="1:35">
      <c r="A62" s="44" t="str">
        <f>IF(C62="","",VLOOKUP('OPĆI DIO'!$C$1,'OPĆI DIO'!$O$4:$X$137,10,FALSE))</f>
        <v/>
      </c>
      <c r="B62" s="44" t="str">
        <f>IF(C62="","",VLOOKUP('OPĆI DIO'!$C$1,'OPĆI DIO'!$O$4:$X$137,9,FALSE))</f>
        <v/>
      </c>
      <c r="C62" s="50"/>
      <c r="D62" s="45" t="str">
        <f t="shared" si="0"/>
        <v/>
      </c>
      <c r="E62" s="50"/>
      <c r="F62" s="45" t="str">
        <f>IFERROR(VLOOKUP(E62,$X$5:$Z$128,2,FALSE),"")</f>
        <v/>
      </c>
      <c r="G62" s="248"/>
      <c r="H62" s="45" t="str">
        <f>IFERROR(VLOOKUP(G62,$AD$6:$AE$352,2,FALSE),"")</f>
        <v/>
      </c>
      <c r="I62" s="45" t="str">
        <f>IFERROR(VLOOKUP(G62,$AD$6:$AH$352,3,FALSE),"")</f>
        <v/>
      </c>
      <c r="J62" s="153"/>
      <c r="K62" s="153"/>
      <c r="L62" s="153"/>
      <c r="M62" s="153"/>
      <c r="N62" s="306"/>
      <c r="O62" s="175" t="str">
        <f>IF(C62="","",'OPĆI DIO'!$C$1)</f>
        <v/>
      </c>
      <c r="P62" s="40" t="str">
        <f t="shared" si="8"/>
        <v/>
      </c>
      <c r="Q62" s="40" t="str">
        <f t="shared" si="9"/>
        <v/>
      </c>
      <c r="R62" s="40" t="str">
        <f t="shared" si="10"/>
        <v/>
      </c>
      <c r="S62" s="40" t="str">
        <f t="shared" si="11"/>
        <v/>
      </c>
      <c r="T62" s="40" t="str">
        <f t="shared" si="12"/>
        <v/>
      </c>
      <c r="X62" s="40">
        <v>3694</v>
      </c>
      <c r="Y62" s="40" t="s">
        <v>174</v>
      </c>
      <c r="AA62" s="138" t="str">
        <f t="shared" si="14"/>
        <v>36</v>
      </c>
      <c r="AB62" s="40" t="str">
        <f t="shared" si="15"/>
        <v>369</v>
      </c>
      <c r="AD62" s="165" t="s">
        <v>3035</v>
      </c>
      <c r="AE62" s="165" t="s">
        <v>3036</v>
      </c>
      <c r="AF62" s="40" t="s">
        <v>2915</v>
      </c>
      <c r="AG62" s="40" t="s">
        <v>2916</v>
      </c>
      <c r="AH62" s="40" t="s">
        <v>2925</v>
      </c>
      <c r="AI62" s="40" t="s">
        <v>2933</v>
      </c>
    </row>
    <row r="63" spans="1:35">
      <c r="A63" s="44" t="str">
        <f>IF(C63="","",VLOOKUP('OPĆI DIO'!$C$1,'OPĆI DIO'!$O$4:$X$137,10,FALSE))</f>
        <v/>
      </c>
      <c r="B63" s="44" t="str">
        <f>IF(C63="","",VLOOKUP('OPĆI DIO'!$C$1,'OPĆI DIO'!$O$4:$X$137,9,FALSE))</f>
        <v/>
      </c>
      <c r="C63" s="50"/>
      <c r="D63" s="45" t="str">
        <f t="shared" si="0"/>
        <v/>
      </c>
      <c r="E63" s="50"/>
      <c r="F63" s="45" t="str">
        <f>IFERROR(VLOOKUP(E63,$X$5:$Z$128,2,FALSE),"")</f>
        <v/>
      </c>
      <c r="G63" s="248"/>
      <c r="H63" s="45" t="str">
        <f>IFERROR(VLOOKUP(G63,$AD$6:$AE$352,2,FALSE),"")</f>
        <v/>
      </c>
      <c r="I63" s="45" t="str">
        <f>IFERROR(VLOOKUP(G63,$AD$6:$AH$352,3,FALSE),"")</f>
        <v/>
      </c>
      <c r="J63" s="153"/>
      <c r="K63" s="153"/>
      <c r="L63" s="153"/>
      <c r="M63" s="153"/>
      <c r="N63" s="306"/>
      <c r="O63" s="175" t="str">
        <f>IF(C63="","",'OPĆI DIO'!$C$1)</f>
        <v/>
      </c>
      <c r="P63" s="40" t="str">
        <f t="shared" si="8"/>
        <v/>
      </c>
      <c r="Q63" s="40" t="str">
        <f t="shared" si="9"/>
        <v/>
      </c>
      <c r="R63" s="40" t="str">
        <f t="shared" si="10"/>
        <v/>
      </c>
      <c r="S63" s="40" t="str">
        <f t="shared" si="11"/>
        <v/>
      </c>
      <c r="T63" s="40" t="str">
        <f t="shared" si="12"/>
        <v/>
      </c>
      <c r="X63" s="40">
        <v>3711</v>
      </c>
      <c r="Y63" s="40" t="s">
        <v>121</v>
      </c>
      <c r="AA63" s="138" t="str">
        <f t="shared" si="14"/>
        <v>37</v>
      </c>
      <c r="AB63" s="40" t="str">
        <f t="shared" si="15"/>
        <v>371</v>
      </c>
      <c r="AD63" s="165" t="s">
        <v>1443</v>
      </c>
      <c r="AE63" s="165" t="s">
        <v>1444</v>
      </c>
      <c r="AF63" s="40" t="s">
        <v>2907</v>
      </c>
      <c r="AG63" s="40" t="s">
        <v>2908</v>
      </c>
      <c r="AH63" s="40" t="s">
        <v>2925</v>
      </c>
      <c r="AI63" s="40" t="s">
        <v>2933</v>
      </c>
    </row>
    <row r="64" spans="1:35">
      <c r="A64" s="44" t="str">
        <f>IF(C64="","",VLOOKUP('OPĆI DIO'!$C$1,'OPĆI DIO'!$O$4:$X$137,10,FALSE))</f>
        <v/>
      </c>
      <c r="B64" s="44" t="str">
        <f>IF(C64="","",VLOOKUP('OPĆI DIO'!$C$1,'OPĆI DIO'!$O$4:$X$137,9,FALSE))</f>
        <v/>
      </c>
      <c r="C64" s="50"/>
      <c r="D64" s="45" t="str">
        <f t="shared" si="0"/>
        <v/>
      </c>
      <c r="E64" s="50"/>
      <c r="F64" s="45" t="str">
        <f>IFERROR(VLOOKUP(E64,$X$5:$Z$128,2,FALSE),"")</f>
        <v/>
      </c>
      <c r="G64" s="248"/>
      <c r="H64" s="45" t="str">
        <f>IFERROR(VLOOKUP(G64,$AD$6:$AE$352,2,FALSE),"")</f>
        <v/>
      </c>
      <c r="I64" s="45" t="str">
        <f>IFERROR(VLOOKUP(G64,$AD$6:$AH$352,3,FALSE),"")</f>
        <v/>
      </c>
      <c r="J64" s="153"/>
      <c r="K64" s="153"/>
      <c r="L64" s="153"/>
      <c r="M64" s="153"/>
      <c r="N64" s="306"/>
      <c r="O64" s="175" t="str">
        <f>IF(C64="","",'OPĆI DIO'!$C$1)</f>
        <v/>
      </c>
      <c r="P64" s="40" t="str">
        <f t="shared" si="8"/>
        <v/>
      </c>
      <c r="Q64" s="40" t="str">
        <f t="shared" si="9"/>
        <v/>
      </c>
      <c r="R64" s="40" t="str">
        <f t="shared" si="10"/>
        <v/>
      </c>
      <c r="S64" s="40" t="str">
        <f t="shared" si="11"/>
        <v/>
      </c>
      <c r="T64" s="40" t="str">
        <f t="shared" si="12"/>
        <v/>
      </c>
      <c r="X64" s="40">
        <v>3712</v>
      </c>
      <c r="Y64" s="40" t="s">
        <v>139</v>
      </c>
      <c r="AA64" s="138" t="str">
        <f t="shared" si="14"/>
        <v>37</v>
      </c>
      <c r="AB64" s="40" t="str">
        <f t="shared" si="15"/>
        <v>371</v>
      </c>
      <c r="AD64" s="165" t="s">
        <v>1452</v>
      </c>
      <c r="AE64" s="165" t="s">
        <v>2094</v>
      </c>
      <c r="AF64" s="40" t="s">
        <v>2901</v>
      </c>
      <c r="AG64" s="40" t="s">
        <v>2902</v>
      </c>
      <c r="AH64" s="40" t="s">
        <v>2925</v>
      </c>
      <c r="AI64" s="40" t="s">
        <v>2938</v>
      </c>
    </row>
    <row r="65" spans="1:35">
      <c r="A65" s="44" t="str">
        <f>IF(C65="","",VLOOKUP('OPĆI DIO'!$C$1,'OPĆI DIO'!$O$4:$X$137,10,FALSE))</f>
        <v/>
      </c>
      <c r="B65" s="44" t="str">
        <f>IF(C65="","",VLOOKUP('OPĆI DIO'!$C$1,'OPĆI DIO'!$O$4:$X$137,9,FALSE))</f>
        <v/>
      </c>
      <c r="C65" s="50"/>
      <c r="D65" s="45" t="str">
        <f t="shared" si="0"/>
        <v/>
      </c>
      <c r="E65" s="50"/>
      <c r="F65" s="45" t="str">
        <f>IFERROR(VLOOKUP(E65,$X$5:$Z$128,2,FALSE),"")</f>
        <v/>
      </c>
      <c r="G65" s="248"/>
      <c r="H65" s="45" t="str">
        <f>IFERROR(VLOOKUP(G65,$AD$6:$AE$352,2,FALSE),"")</f>
        <v/>
      </c>
      <c r="I65" s="45" t="str">
        <f>IFERROR(VLOOKUP(G65,$AD$6:$AH$352,3,FALSE),"")</f>
        <v/>
      </c>
      <c r="J65" s="153"/>
      <c r="K65" s="153"/>
      <c r="L65" s="153"/>
      <c r="M65" s="153"/>
      <c r="N65" s="306"/>
      <c r="O65" s="175" t="str">
        <f>IF(C65="","",'OPĆI DIO'!$C$1)</f>
        <v/>
      </c>
      <c r="P65" s="40" t="str">
        <f t="shared" si="8"/>
        <v/>
      </c>
      <c r="Q65" s="40" t="str">
        <f t="shared" si="9"/>
        <v/>
      </c>
      <c r="R65" s="40" t="str">
        <f t="shared" si="10"/>
        <v/>
      </c>
      <c r="S65" s="40" t="str">
        <f t="shared" si="11"/>
        <v/>
      </c>
      <c r="T65" s="40" t="str">
        <f t="shared" si="12"/>
        <v/>
      </c>
      <c r="X65" s="40">
        <v>3713</v>
      </c>
      <c r="Y65" s="40" t="s">
        <v>166</v>
      </c>
      <c r="AA65" s="138" t="str">
        <f t="shared" si="14"/>
        <v>37</v>
      </c>
      <c r="AB65" s="40" t="str">
        <f t="shared" si="15"/>
        <v>371</v>
      </c>
      <c r="AD65" s="165" t="s">
        <v>1452</v>
      </c>
      <c r="AE65" s="165" t="s">
        <v>2094</v>
      </c>
      <c r="AF65" s="40" t="s">
        <v>2903</v>
      </c>
      <c r="AG65" s="40" t="s">
        <v>2904</v>
      </c>
      <c r="AH65" s="40" t="s">
        <v>2925</v>
      </c>
      <c r="AI65" s="40" t="s">
        <v>2933</v>
      </c>
    </row>
    <row r="66" spans="1:35">
      <c r="A66" s="44" t="str">
        <f>IF(C66="","",VLOOKUP('OPĆI DIO'!$C$1,'OPĆI DIO'!$O$4:$X$137,10,FALSE))</f>
        <v/>
      </c>
      <c r="B66" s="44" t="str">
        <f>IF(C66="","",VLOOKUP('OPĆI DIO'!$C$1,'OPĆI DIO'!$O$4:$X$137,9,FALSE))</f>
        <v/>
      </c>
      <c r="C66" s="50"/>
      <c r="D66" s="45" t="str">
        <f t="shared" si="0"/>
        <v/>
      </c>
      <c r="E66" s="50"/>
      <c r="F66" s="45" t="str">
        <f>IFERROR(VLOOKUP(E66,$X$5:$Z$128,2,FALSE),"")</f>
        <v/>
      </c>
      <c r="G66" s="248"/>
      <c r="H66" s="45" t="str">
        <f>IFERROR(VLOOKUP(G66,$AD$6:$AE$352,2,FALSE),"")</f>
        <v/>
      </c>
      <c r="I66" s="45" t="str">
        <f>IFERROR(VLOOKUP(G66,$AD$6:$AH$352,3,FALSE),"")</f>
        <v/>
      </c>
      <c r="J66" s="153"/>
      <c r="K66" s="153"/>
      <c r="L66" s="153"/>
      <c r="M66" s="153"/>
      <c r="N66" s="306"/>
      <c r="O66" s="175" t="str">
        <f>IF(C66="","",'OPĆI DIO'!$C$1)</f>
        <v/>
      </c>
      <c r="P66" s="40" t="str">
        <f t="shared" si="8"/>
        <v/>
      </c>
      <c r="Q66" s="40" t="str">
        <f t="shared" si="9"/>
        <v/>
      </c>
      <c r="R66" s="40" t="str">
        <f t="shared" si="10"/>
        <v/>
      </c>
      <c r="S66" s="40" t="str">
        <f t="shared" si="11"/>
        <v/>
      </c>
      <c r="T66" s="40" t="str">
        <f t="shared" si="12"/>
        <v/>
      </c>
      <c r="X66" s="40">
        <v>3714</v>
      </c>
      <c r="Y66" s="40" t="s">
        <v>187</v>
      </c>
      <c r="AA66" s="138" t="str">
        <f t="shared" si="14"/>
        <v>37</v>
      </c>
      <c r="AB66" s="40" t="str">
        <f t="shared" si="15"/>
        <v>371</v>
      </c>
      <c r="AD66" s="165" t="s">
        <v>1458</v>
      </c>
      <c r="AE66" s="165" t="s">
        <v>4480</v>
      </c>
      <c r="AF66" s="40" t="s">
        <v>2919</v>
      </c>
      <c r="AG66" s="40" t="s">
        <v>2920</v>
      </c>
      <c r="AH66" s="40" t="s">
        <v>2927</v>
      </c>
      <c r="AI66" s="40" t="s">
        <v>2928</v>
      </c>
    </row>
    <row r="67" spans="1:35">
      <c r="A67" s="44" t="str">
        <f>IF(C67="","",VLOOKUP('OPĆI DIO'!$C$1,'OPĆI DIO'!$O$4:$X$137,10,FALSE))</f>
        <v/>
      </c>
      <c r="B67" s="44" t="str">
        <f>IF(C67="","",VLOOKUP('OPĆI DIO'!$C$1,'OPĆI DIO'!$O$4:$X$137,9,FALSE))</f>
        <v/>
      </c>
      <c r="C67" s="50"/>
      <c r="D67" s="45" t="str">
        <f t="shared" si="0"/>
        <v/>
      </c>
      <c r="E67" s="50"/>
      <c r="F67" s="45" t="str">
        <f>IFERROR(VLOOKUP(E67,$X$5:$Z$128,2,FALSE),"")</f>
        <v/>
      </c>
      <c r="G67" s="248"/>
      <c r="H67" s="45" t="str">
        <f>IFERROR(VLOOKUP(G67,$AD$6:$AE$352,2,FALSE),"")</f>
        <v/>
      </c>
      <c r="I67" s="45" t="str">
        <f>IFERROR(VLOOKUP(G67,$AD$6:$AH$352,3,FALSE),"")</f>
        <v/>
      </c>
      <c r="J67" s="153"/>
      <c r="K67" s="153"/>
      <c r="L67" s="153"/>
      <c r="M67" s="153"/>
      <c r="N67" s="306"/>
      <c r="O67" s="175" t="str">
        <f>IF(C67="","",'OPĆI DIO'!$C$1)</f>
        <v/>
      </c>
      <c r="P67" s="40" t="str">
        <f t="shared" ref="P67:P130" si="16">LEFT(E67,3)</f>
        <v/>
      </c>
      <c r="Q67" s="40" t="str">
        <f t="shared" ref="Q67:Q130" si="17">LEFT(E67,2)</f>
        <v/>
      </c>
      <c r="R67" s="40" t="str">
        <f t="shared" ref="R67:R130" si="18">LEFT(C67,3)</f>
        <v/>
      </c>
      <c r="S67" s="40" t="str">
        <f t="shared" ref="S67:S130" si="19">IF(T67="5",0,MID(I67,2,2))</f>
        <v/>
      </c>
      <c r="T67" s="40" t="str">
        <f t="shared" ref="T67:T130" si="20">LEFT(E67,1)</f>
        <v/>
      </c>
      <c r="X67" s="40">
        <v>3715</v>
      </c>
      <c r="Y67" s="40" t="s">
        <v>125</v>
      </c>
      <c r="AA67" s="138" t="str">
        <f t="shared" si="14"/>
        <v>37</v>
      </c>
      <c r="AB67" s="40" t="str">
        <f t="shared" si="15"/>
        <v>371</v>
      </c>
      <c r="AD67" s="165" t="s">
        <v>1462</v>
      </c>
      <c r="AE67" s="165" t="s">
        <v>1448</v>
      </c>
      <c r="AF67" s="40" t="s">
        <v>2903</v>
      </c>
      <c r="AG67" s="40" t="s">
        <v>2904</v>
      </c>
      <c r="AH67" s="40" t="s">
        <v>2927</v>
      </c>
      <c r="AI67" s="40" t="s">
        <v>2928</v>
      </c>
    </row>
    <row r="68" spans="1:35">
      <c r="A68" s="44" t="str">
        <f>IF(C68="","",VLOOKUP('OPĆI DIO'!$C$1,'OPĆI DIO'!$O$4:$X$137,10,FALSE))</f>
        <v/>
      </c>
      <c r="B68" s="44" t="str">
        <f>IF(C68="","",VLOOKUP('OPĆI DIO'!$C$1,'OPĆI DIO'!$O$4:$X$137,9,FALSE))</f>
        <v/>
      </c>
      <c r="C68" s="50"/>
      <c r="D68" s="45" t="str">
        <f t="shared" ref="D68:D131" si="21">IFERROR(VLOOKUP(C68,$U$6:$V$22,2,FALSE),"")</f>
        <v/>
      </c>
      <c r="E68" s="50"/>
      <c r="F68" s="45" t="str">
        <f>IFERROR(VLOOKUP(E68,$X$5:$Z$128,2,FALSE),"")</f>
        <v/>
      </c>
      <c r="G68" s="248"/>
      <c r="H68" s="45" t="str">
        <f>IFERROR(VLOOKUP(G68,$AD$6:$AE$352,2,FALSE),"")</f>
        <v/>
      </c>
      <c r="I68" s="45" t="str">
        <f>IFERROR(VLOOKUP(G68,$AD$6:$AH$352,3,FALSE),"")</f>
        <v/>
      </c>
      <c r="J68" s="153"/>
      <c r="K68" s="153"/>
      <c r="L68" s="153"/>
      <c r="M68" s="153"/>
      <c r="N68" s="306"/>
      <c r="O68" s="175" t="str">
        <f>IF(C68="","",'OPĆI DIO'!$C$1)</f>
        <v/>
      </c>
      <c r="P68" s="40" t="str">
        <f t="shared" si="16"/>
        <v/>
      </c>
      <c r="Q68" s="40" t="str">
        <f t="shared" si="17"/>
        <v/>
      </c>
      <c r="R68" s="40" t="str">
        <f t="shared" si="18"/>
        <v/>
      </c>
      <c r="S68" s="40" t="str">
        <f t="shared" si="19"/>
        <v/>
      </c>
      <c r="T68" s="40" t="str">
        <f t="shared" si="20"/>
        <v/>
      </c>
      <c r="X68" s="40">
        <v>3721</v>
      </c>
      <c r="Y68" s="40" t="s">
        <v>63</v>
      </c>
      <c r="AA68" s="138" t="str">
        <f t="shared" si="14"/>
        <v>37</v>
      </c>
      <c r="AB68" s="40" t="str">
        <f t="shared" si="15"/>
        <v>372</v>
      </c>
      <c r="AD68" s="165" t="s">
        <v>2101</v>
      </c>
      <c r="AE68" s="165" t="s">
        <v>2102</v>
      </c>
      <c r="AF68" s="40" t="s">
        <v>2903</v>
      </c>
      <c r="AG68" s="40" t="s">
        <v>2904</v>
      </c>
      <c r="AH68" s="40" t="s">
        <v>2927</v>
      </c>
      <c r="AI68" s="40" t="s">
        <v>2928</v>
      </c>
    </row>
    <row r="69" spans="1:35">
      <c r="A69" s="44" t="str">
        <f>IF(C69="","",VLOOKUP('OPĆI DIO'!$C$1,'OPĆI DIO'!$O$4:$X$137,10,FALSE))</f>
        <v/>
      </c>
      <c r="B69" s="44" t="str">
        <f>IF(C69="","",VLOOKUP('OPĆI DIO'!$C$1,'OPĆI DIO'!$O$4:$X$137,9,FALSE))</f>
        <v/>
      </c>
      <c r="C69" s="50"/>
      <c r="D69" s="45" t="str">
        <f t="shared" si="21"/>
        <v/>
      </c>
      <c r="E69" s="50"/>
      <c r="F69" s="45" t="str">
        <f>IFERROR(VLOOKUP(E69,$X$5:$Z$128,2,FALSE),"")</f>
        <v/>
      </c>
      <c r="G69" s="248"/>
      <c r="H69" s="45" t="str">
        <f>IFERROR(VLOOKUP(G69,$AD$6:$AE$352,2,FALSE),"")</f>
        <v/>
      </c>
      <c r="I69" s="45" t="str">
        <f>IFERROR(VLOOKUP(G69,$AD$6:$AH$352,3,FALSE),"")</f>
        <v/>
      </c>
      <c r="J69" s="153"/>
      <c r="K69" s="153"/>
      <c r="L69" s="153"/>
      <c r="M69" s="153"/>
      <c r="N69" s="306"/>
      <c r="O69" s="175" t="str">
        <f>IF(C69="","",'OPĆI DIO'!$C$1)</f>
        <v/>
      </c>
      <c r="P69" s="40" t="str">
        <f t="shared" si="16"/>
        <v/>
      </c>
      <c r="Q69" s="40" t="str">
        <f t="shared" si="17"/>
        <v/>
      </c>
      <c r="R69" s="40" t="str">
        <f t="shared" si="18"/>
        <v/>
      </c>
      <c r="S69" s="40" t="str">
        <f t="shared" si="19"/>
        <v/>
      </c>
      <c r="T69" s="40" t="str">
        <f t="shared" si="20"/>
        <v/>
      </c>
      <c r="X69" s="40">
        <v>3722</v>
      </c>
      <c r="Y69" s="40" t="s">
        <v>148</v>
      </c>
      <c r="AA69" s="138" t="str">
        <f t="shared" si="14"/>
        <v>37</v>
      </c>
      <c r="AB69" s="40" t="str">
        <f t="shared" si="15"/>
        <v>372</v>
      </c>
      <c r="AD69" s="165" t="s">
        <v>4481</v>
      </c>
      <c r="AE69" s="165" t="s">
        <v>4482</v>
      </c>
      <c r="AF69" s="40" t="s">
        <v>2903</v>
      </c>
      <c r="AG69" s="40" t="s">
        <v>2904</v>
      </c>
      <c r="AH69" s="40" t="s">
        <v>2927</v>
      </c>
      <c r="AI69" s="40" t="s">
        <v>2928</v>
      </c>
    </row>
    <row r="70" spans="1:35">
      <c r="A70" s="44" t="str">
        <f>IF(C70="","",VLOOKUP('OPĆI DIO'!$C$1,'OPĆI DIO'!$O$4:$X$137,10,FALSE))</f>
        <v/>
      </c>
      <c r="B70" s="44" t="str">
        <f>IF(C70="","",VLOOKUP('OPĆI DIO'!$C$1,'OPĆI DIO'!$O$4:$X$137,9,FALSE))</f>
        <v/>
      </c>
      <c r="C70" s="50"/>
      <c r="D70" s="45" t="str">
        <f t="shared" si="21"/>
        <v/>
      </c>
      <c r="E70" s="50"/>
      <c r="F70" s="45" t="str">
        <f>IFERROR(VLOOKUP(E70,$X$5:$Z$128,2,FALSE),"")</f>
        <v/>
      </c>
      <c r="G70" s="248"/>
      <c r="H70" s="45" t="str">
        <f>IFERROR(VLOOKUP(G70,$AD$6:$AE$352,2,FALSE),"")</f>
        <v/>
      </c>
      <c r="I70" s="45" t="str">
        <f>IFERROR(VLOOKUP(G70,$AD$6:$AH$352,3,FALSE),"")</f>
        <v/>
      </c>
      <c r="J70" s="153"/>
      <c r="K70" s="153"/>
      <c r="L70" s="153"/>
      <c r="M70" s="153"/>
      <c r="N70" s="306"/>
      <c r="O70" s="175" t="str">
        <f>IF(C70="","",'OPĆI DIO'!$C$1)</f>
        <v/>
      </c>
      <c r="P70" s="40" t="str">
        <f t="shared" si="16"/>
        <v/>
      </c>
      <c r="Q70" s="40" t="str">
        <f t="shared" si="17"/>
        <v/>
      </c>
      <c r="R70" s="40" t="str">
        <f t="shared" si="18"/>
        <v/>
      </c>
      <c r="S70" s="40" t="str">
        <f t="shared" si="19"/>
        <v/>
      </c>
      <c r="T70" s="40" t="str">
        <f t="shared" si="20"/>
        <v/>
      </c>
      <c r="X70" s="40">
        <v>3723</v>
      </c>
      <c r="Y70" s="40" t="s">
        <v>103</v>
      </c>
      <c r="AA70" s="138" t="str">
        <f t="shared" si="14"/>
        <v>37</v>
      </c>
      <c r="AB70" s="40" t="str">
        <f t="shared" si="15"/>
        <v>372</v>
      </c>
      <c r="AD70" s="165" t="s">
        <v>756</v>
      </c>
      <c r="AE70" s="165" t="s">
        <v>799</v>
      </c>
      <c r="AF70" s="40" t="s">
        <v>2919</v>
      </c>
      <c r="AG70" s="40" t="s">
        <v>2920</v>
      </c>
      <c r="AH70" s="40" t="s">
        <v>2927</v>
      </c>
      <c r="AI70" s="40" t="s">
        <v>2928</v>
      </c>
    </row>
    <row r="71" spans="1:35">
      <c r="A71" s="44" t="str">
        <f>IF(C71="","",VLOOKUP('OPĆI DIO'!$C$1,'OPĆI DIO'!$O$4:$X$137,10,FALSE))</f>
        <v/>
      </c>
      <c r="B71" s="44" t="str">
        <f>IF(C71="","",VLOOKUP('OPĆI DIO'!$C$1,'OPĆI DIO'!$O$4:$X$137,9,FALSE))</f>
        <v/>
      </c>
      <c r="C71" s="50"/>
      <c r="D71" s="45" t="str">
        <f t="shared" si="21"/>
        <v/>
      </c>
      <c r="E71" s="50"/>
      <c r="F71" s="45" t="str">
        <f>IFERROR(VLOOKUP(E71,$X$5:$Z$128,2,FALSE),"")</f>
        <v/>
      </c>
      <c r="G71" s="248"/>
      <c r="H71" s="45" t="str">
        <f>IFERROR(VLOOKUP(G71,$AD$6:$AE$352,2,FALSE),"")</f>
        <v/>
      </c>
      <c r="I71" s="45" t="str">
        <f>IFERROR(VLOOKUP(G71,$AD$6:$AH$352,3,FALSE),"")</f>
        <v/>
      </c>
      <c r="J71" s="153"/>
      <c r="K71" s="153"/>
      <c r="L71" s="153"/>
      <c r="M71" s="153"/>
      <c r="N71" s="306"/>
      <c r="O71" s="175" t="str">
        <f>IF(C71="","",'OPĆI DIO'!$C$1)</f>
        <v/>
      </c>
      <c r="P71" s="40" t="str">
        <f t="shared" si="16"/>
        <v/>
      </c>
      <c r="Q71" s="40" t="str">
        <f t="shared" si="17"/>
        <v/>
      </c>
      <c r="R71" s="40" t="str">
        <f t="shared" si="18"/>
        <v/>
      </c>
      <c r="S71" s="40" t="str">
        <f t="shared" si="19"/>
        <v/>
      </c>
      <c r="T71" s="40" t="str">
        <f t="shared" si="20"/>
        <v/>
      </c>
      <c r="X71" s="40">
        <v>3811</v>
      </c>
      <c r="Y71" s="40" t="s">
        <v>53</v>
      </c>
      <c r="AA71" s="138" t="str">
        <f t="shared" si="14"/>
        <v>38</v>
      </c>
      <c r="AB71" s="40" t="str">
        <f t="shared" si="15"/>
        <v>381</v>
      </c>
      <c r="AD71" s="165" t="s">
        <v>2103</v>
      </c>
      <c r="AE71" s="165" t="s">
        <v>2104</v>
      </c>
      <c r="AF71" s="40" t="s">
        <v>2903</v>
      </c>
      <c r="AG71" s="40" t="s">
        <v>2904</v>
      </c>
      <c r="AH71" s="40" t="s">
        <v>2927</v>
      </c>
      <c r="AI71" s="40" t="s">
        <v>2928</v>
      </c>
    </row>
    <row r="72" spans="1:35">
      <c r="A72" s="44" t="str">
        <f>IF(C72="","",VLOOKUP('OPĆI DIO'!$C$1,'OPĆI DIO'!$O$4:$X$137,10,FALSE))</f>
        <v/>
      </c>
      <c r="B72" s="44" t="str">
        <f>IF(C72="","",VLOOKUP('OPĆI DIO'!$C$1,'OPĆI DIO'!$O$4:$X$137,9,FALSE))</f>
        <v/>
      </c>
      <c r="C72" s="50"/>
      <c r="D72" s="45" t="str">
        <f t="shared" si="21"/>
        <v/>
      </c>
      <c r="E72" s="50"/>
      <c r="F72" s="45" t="str">
        <f>IFERROR(VLOOKUP(E72,$X$5:$Z$128,2,FALSE),"")</f>
        <v/>
      </c>
      <c r="G72" s="248"/>
      <c r="H72" s="45" t="str">
        <f>IFERROR(VLOOKUP(G72,$AD$6:$AE$352,2,FALSE),"")</f>
        <v/>
      </c>
      <c r="I72" s="45" t="str">
        <f>IFERROR(VLOOKUP(G72,$AD$6:$AH$352,3,FALSE),"")</f>
        <v/>
      </c>
      <c r="J72" s="153"/>
      <c r="K72" s="153"/>
      <c r="L72" s="153"/>
      <c r="M72" s="153"/>
      <c r="N72" s="306"/>
      <c r="O72" s="175" t="str">
        <f>IF(C72="","",'OPĆI DIO'!$C$1)</f>
        <v/>
      </c>
      <c r="P72" s="40" t="str">
        <f t="shared" si="16"/>
        <v/>
      </c>
      <c r="Q72" s="40" t="str">
        <f t="shared" si="17"/>
        <v/>
      </c>
      <c r="R72" s="40" t="str">
        <f t="shared" si="18"/>
        <v/>
      </c>
      <c r="S72" s="40" t="str">
        <f t="shared" si="19"/>
        <v/>
      </c>
      <c r="T72" s="40" t="str">
        <f t="shared" si="20"/>
        <v/>
      </c>
      <c r="X72" s="40">
        <v>3812</v>
      </c>
      <c r="Y72" s="40" t="s">
        <v>149</v>
      </c>
      <c r="AA72" s="138" t="str">
        <f t="shared" si="14"/>
        <v>38</v>
      </c>
      <c r="AB72" s="40" t="str">
        <f t="shared" si="15"/>
        <v>381</v>
      </c>
      <c r="AD72" s="165" t="s">
        <v>1275</v>
      </c>
      <c r="AE72" s="165" t="s">
        <v>1276</v>
      </c>
      <c r="AF72" s="40" t="s">
        <v>2911</v>
      </c>
      <c r="AG72" s="40" t="s">
        <v>2912</v>
      </c>
      <c r="AH72" s="40" t="s">
        <v>2927</v>
      </c>
      <c r="AI72" s="40" t="s">
        <v>2928</v>
      </c>
    </row>
    <row r="73" spans="1:35" ht="15" thickBot="1">
      <c r="A73" s="44" t="str">
        <f>IF(C73="","",VLOOKUP('OPĆI DIO'!$C$1,'OPĆI DIO'!$O$4:$X$137,10,FALSE))</f>
        <v/>
      </c>
      <c r="B73" s="44" t="str">
        <f>IF(C73="","",VLOOKUP('OPĆI DIO'!$C$1,'OPĆI DIO'!$O$4:$X$137,9,FALSE))</f>
        <v/>
      </c>
      <c r="C73" s="245"/>
      <c r="D73" s="45" t="str">
        <f t="shared" si="21"/>
        <v/>
      </c>
      <c r="E73" s="245"/>
      <c r="F73" s="45" t="str">
        <f>IFERROR(VLOOKUP(E73,$X$5:$Z$128,2,FALSE),"")</f>
        <v/>
      </c>
      <c r="G73" s="248"/>
      <c r="H73" s="45" t="str">
        <f>IFERROR(VLOOKUP(G73,$AD$6:$AE$352,2,FALSE),"")</f>
        <v/>
      </c>
      <c r="I73" s="45" t="str">
        <f>IFERROR(VLOOKUP(G73,$AD$6:$AH$352,3,FALSE),"")</f>
        <v/>
      </c>
      <c r="J73" s="153"/>
      <c r="K73" s="153"/>
      <c r="L73" s="153"/>
      <c r="M73" s="153"/>
      <c r="N73" s="306"/>
      <c r="O73" s="175" t="str">
        <f>IF(C73="","",'OPĆI DIO'!$C$1)</f>
        <v/>
      </c>
      <c r="P73" s="40" t="str">
        <f t="shared" si="16"/>
        <v/>
      </c>
      <c r="Q73" s="40" t="str">
        <f t="shared" si="17"/>
        <v/>
      </c>
      <c r="R73" s="40" t="str">
        <f t="shared" si="18"/>
        <v/>
      </c>
      <c r="S73" s="40" t="str">
        <f t="shared" si="19"/>
        <v/>
      </c>
      <c r="T73" s="40" t="str">
        <f t="shared" si="20"/>
        <v/>
      </c>
      <c r="X73" s="40">
        <v>3813</v>
      </c>
      <c r="Y73" s="40" t="s">
        <v>92</v>
      </c>
      <c r="AA73" s="138" t="str">
        <f t="shared" ref="AA73:AA79" si="22">LEFT(X73,2)</f>
        <v>38</v>
      </c>
      <c r="AB73" s="40" t="str">
        <f t="shared" ref="AB73:AB79" si="23">LEFT(X73,3)</f>
        <v>381</v>
      </c>
      <c r="AD73" s="165" t="s">
        <v>1277</v>
      </c>
      <c r="AE73" s="165" t="s">
        <v>1278</v>
      </c>
      <c r="AF73" s="40" t="s">
        <v>2911</v>
      </c>
      <c r="AG73" s="40" t="s">
        <v>2912</v>
      </c>
      <c r="AH73" s="40" t="s">
        <v>2925</v>
      </c>
      <c r="AI73" s="40" t="s">
        <v>2935</v>
      </c>
    </row>
    <row r="74" spans="1:35">
      <c r="A74" s="44" t="str">
        <f>IF(C74="","",VLOOKUP('OPĆI DIO'!$C$1,'OPĆI DIO'!$O$4:$X$137,10,FALSE))</f>
        <v/>
      </c>
      <c r="B74" s="44" t="str">
        <f>IF(C74="","",VLOOKUP('OPĆI DIO'!$C$1,'OPĆI DIO'!$O$4:$X$137,9,FALSE))</f>
        <v/>
      </c>
      <c r="C74" s="246"/>
      <c r="D74" s="45" t="str">
        <f t="shared" si="21"/>
        <v/>
      </c>
      <c r="E74" s="246"/>
      <c r="F74" s="45" t="str">
        <f>IFERROR(VLOOKUP(E74,$X$5:$Z$128,2,FALSE),"")</f>
        <v/>
      </c>
      <c r="G74" s="248"/>
      <c r="H74" s="45" t="str">
        <f>IFERROR(VLOOKUP(G74,$AD$6:$AE$352,2,FALSE),"")</f>
        <v/>
      </c>
      <c r="I74" s="45" t="str">
        <f>IFERROR(VLOOKUP(G74,$AD$6:$AH$352,3,FALSE),"")</f>
        <v/>
      </c>
      <c r="J74" s="153"/>
      <c r="K74" s="153"/>
      <c r="L74" s="153"/>
      <c r="M74" s="153"/>
      <c r="N74" s="306"/>
      <c r="O74" s="175" t="str">
        <f>IF(C74="","",'OPĆI DIO'!$C$1)</f>
        <v/>
      </c>
      <c r="P74" s="40" t="str">
        <f t="shared" si="16"/>
        <v/>
      </c>
      <c r="Q74" s="40" t="str">
        <f t="shared" si="17"/>
        <v/>
      </c>
      <c r="R74" s="40" t="str">
        <f t="shared" si="18"/>
        <v/>
      </c>
      <c r="S74" s="40" t="str">
        <f t="shared" si="19"/>
        <v/>
      </c>
      <c r="T74" s="40" t="str">
        <f t="shared" si="20"/>
        <v/>
      </c>
      <c r="X74" s="40">
        <v>3821</v>
      </c>
      <c r="Y74" s="40" t="s">
        <v>167</v>
      </c>
      <c r="AA74" s="138" t="str">
        <f t="shared" si="22"/>
        <v>38</v>
      </c>
      <c r="AB74" s="40" t="str">
        <f t="shared" si="23"/>
        <v>382</v>
      </c>
      <c r="AD74" s="165" t="s">
        <v>1279</v>
      </c>
      <c r="AE74" s="165" t="s">
        <v>1280</v>
      </c>
      <c r="AF74" s="40" t="s">
        <v>2911</v>
      </c>
      <c r="AG74" s="40" t="s">
        <v>2912</v>
      </c>
      <c r="AH74" s="40" t="s">
        <v>2925</v>
      </c>
      <c r="AI74" s="40" t="s">
        <v>2935</v>
      </c>
    </row>
    <row r="75" spans="1:35">
      <c r="A75" s="44" t="str">
        <f>IF(C75="","",VLOOKUP('OPĆI DIO'!$C$1,'OPĆI DIO'!$O$4:$X$137,10,FALSE))</f>
        <v/>
      </c>
      <c r="B75" s="44" t="str">
        <f>IF(C75="","",VLOOKUP('OPĆI DIO'!$C$1,'OPĆI DIO'!$O$4:$X$137,9,FALSE))</f>
        <v/>
      </c>
      <c r="C75" s="50"/>
      <c r="D75" s="45" t="str">
        <f t="shared" si="21"/>
        <v/>
      </c>
      <c r="E75" s="50"/>
      <c r="F75" s="45" t="str">
        <f>IFERROR(VLOOKUP(E75,$X$5:$Z$128,2,FALSE),"")</f>
        <v/>
      </c>
      <c r="G75" s="248"/>
      <c r="H75" s="45" t="str">
        <f>IFERROR(VLOOKUP(G75,$AD$6:$AE$352,2,FALSE),"")</f>
        <v/>
      </c>
      <c r="I75" s="45" t="str">
        <f>IFERROR(VLOOKUP(G75,$AD$6:$AH$352,3,FALSE),"")</f>
        <v/>
      </c>
      <c r="J75" s="153"/>
      <c r="K75" s="153"/>
      <c r="L75" s="153"/>
      <c r="M75" s="153"/>
      <c r="N75" s="306"/>
      <c r="O75" s="175" t="str">
        <f>IF(C75="","",'OPĆI DIO'!$C$1)</f>
        <v/>
      </c>
      <c r="P75" s="40" t="str">
        <f t="shared" si="16"/>
        <v/>
      </c>
      <c r="Q75" s="40" t="str">
        <f t="shared" si="17"/>
        <v/>
      </c>
      <c r="R75" s="40" t="str">
        <f t="shared" si="18"/>
        <v/>
      </c>
      <c r="S75" s="40" t="str">
        <f t="shared" si="19"/>
        <v/>
      </c>
      <c r="T75" s="40" t="str">
        <f t="shared" si="20"/>
        <v/>
      </c>
      <c r="X75" s="40">
        <v>3831</v>
      </c>
      <c r="Y75" s="40" t="s">
        <v>150</v>
      </c>
      <c r="AA75" s="138" t="str">
        <f t="shared" si="22"/>
        <v>38</v>
      </c>
      <c r="AB75" s="40" t="str">
        <f t="shared" si="23"/>
        <v>383</v>
      </c>
      <c r="AD75" s="165" t="s">
        <v>1281</v>
      </c>
      <c r="AE75" s="165" t="s">
        <v>1282</v>
      </c>
      <c r="AF75" s="40" t="s">
        <v>2911</v>
      </c>
      <c r="AG75" s="40" t="s">
        <v>2912</v>
      </c>
      <c r="AH75" s="40" t="s">
        <v>2927</v>
      </c>
      <c r="AI75" s="40" t="s">
        <v>2928</v>
      </c>
    </row>
    <row r="76" spans="1:35">
      <c r="A76" s="44" t="str">
        <f>IF(C76="","",VLOOKUP('OPĆI DIO'!$C$1,'OPĆI DIO'!$O$4:$X$137,10,FALSE))</f>
        <v/>
      </c>
      <c r="B76" s="44" t="str">
        <f>IF(C76="","",VLOOKUP('OPĆI DIO'!$C$1,'OPĆI DIO'!$O$4:$X$137,9,FALSE))</f>
        <v/>
      </c>
      <c r="C76" s="50"/>
      <c r="D76" s="45" t="str">
        <f t="shared" si="21"/>
        <v/>
      </c>
      <c r="E76" s="50"/>
      <c r="F76" s="45" t="str">
        <f>IFERROR(VLOOKUP(E76,$X$5:$Z$128,2,FALSE),"")</f>
        <v/>
      </c>
      <c r="G76" s="248"/>
      <c r="H76" s="45" t="str">
        <f>IFERROR(VLOOKUP(G76,$AD$6:$AE$352,2,FALSE),"")</f>
        <v/>
      </c>
      <c r="I76" s="45" t="str">
        <f>IFERROR(VLOOKUP(G76,$AD$6:$AH$352,3,FALSE),"")</f>
        <v/>
      </c>
      <c r="J76" s="153"/>
      <c r="K76" s="153"/>
      <c r="L76" s="153"/>
      <c r="M76" s="153"/>
      <c r="N76" s="306"/>
      <c r="O76" s="175" t="str">
        <f>IF(C76="","",'OPĆI DIO'!$C$1)</f>
        <v/>
      </c>
      <c r="P76" s="40" t="str">
        <f t="shared" si="16"/>
        <v/>
      </c>
      <c r="Q76" s="40" t="str">
        <f t="shared" si="17"/>
        <v/>
      </c>
      <c r="R76" s="40" t="str">
        <f t="shared" si="18"/>
        <v/>
      </c>
      <c r="S76" s="40" t="str">
        <f t="shared" si="19"/>
        <v/>
      </c>
      <c r="T76" s="40" t="str">
        <f t="shared" si="20"/>
        <v/>
      </c>
      <c r="X76" s="40">
        <v>3832</v>
      </c>
      <c r="Y76" s="40" t="s">
        <v>190</v>
      </c>
      <c r="AA76" s="138" t="str">
        <f t="shared" si="22"/>
        <v>38</v>
      </c>
      <c r="AB76" s="40" t="str">
        <f t="shared" si="23"/>
        <v>383</v>
      </c>
      <c r="AD76" s="165" t="s">
        <v>3037</v>
      </c>
      <c r="AE76" s="165" t="s">
        <v>3038</v>
      </c>
      <c r="AF76" s="40" t="s">
        <v>2911</v>
      </c>
      <c r="AG76" s="40" t="s">
        <v>2912</v>
      </c>
      <c r="AH76" s="40" t="s">
        <v>2925</v>
      </c>
      <c r="AI76" s="40" t="s">
        <v>2935</v>
      </c>
    </row>
    <row r="77" spans="1:35">
      <c r="A77" s="44" t="str">
        <f>IF(C77="","",VLOOKUP('OPĆI DIO'!$C$1,'OPĆI DIO'!$O$4:$X$137,10,FALSE))</f>
        <v/>
      </c>
      <c r="B77" s="44" t="str">
        <f>IF(C77="","",VLOOKUP('OPĆI DIO'!$C$1,'OPĆI DIO'!$O$4:$X$137,9,FALSE))</f>
        <v/>
      </c>
      <c r="C77" s="50"/>
      <c r="D77" s="45" t="str">
        <f t="shared" si="21"/>
        <v/>
      </c>
      <c r="E77" s="50"/>
      <c r="F77" s="45" t="str">
        <f>IFERROR(VLOOKUP(E77,$X$5:$Z$128,2,FALSE),"")</f>
        <v/>
      </c>
      <c r="G77" s="248"/>
      <c r="H77" s="45" t="str">
        <f>IFERROR(VLOOKUP(G77,$AD$6:$AE$352,2,FALSE),"")</f>
        <v/>
      </c>
      <c r="I77" s="45" t="str">
        <f>IFERROR(VLOOKUP(G77,$AD$6:$AH$352,3,FALSE),"")</f>
        <v/>
      </c>
      <c r="J77" s="153"/>
      <c r="K77" s="153"/>
      <c r="L77" s="153"/>
      <c r="M77" s="153"/>
      <c r="N77" s="306"/>
      <c r="O77" s="175" t="str">
        <f>IF(C77="","",'OPĆI DIO'!$C$1)</f>
        <v/>
      </c>
      <c r="P77" s="40" t="str">
        <f t="shared" si="16"/>
        <v/>
      </c>
      <c r="Q77" s="40" t="str">
        <f t="shared" si="17"/>
        <v/>
      </c>
      <c r="R77" s="40" t="str">
        <f t="shared" si="18"/>
        <v/>
      </c>
      <c r="S77" s="40" t="str">
        <f t="shared" si="19"/>
        <v/>
      </c>
      <c r="T77" s="40" t="str">
        <f t="shared" si="20"/>
        <v/>
      </c>
      <c r="X77" s="40">
        <v>3833</v>
      </c>
      <c r="Y77" s="40" t="s">
        <v>151</v>
      </c>
      <c r="AA77" s="138" t="str">
        <f t="shared" si="22"/>
        <v>38</v>
      </c>
      <c r="AB77" s="40" t="str">
        <f t="shared" si="23"/>
        <v>383</v>
      </c>
      <c r="AD77" s="165" t="s">
        <v>1453</v>
      </c>
      <c r="AE77" s="165" t="s">
        <v>2095</v>
      </c>
      <c r="AF77" s="40" t="s">
        <v>2911</v>
      </c>
      <c r="AG77" s="40" t="s">
        <v>2912</v>
      </c>
      <c r="AH77" s="40" t="s">
        <v>2925</v>
      </c>
      <c r="AI77" s="40" t="s">
        <v>2935</v>
      </c>
    </row>
    <row r="78" spans="1:35">
      <c r="A78" s="44" t="str">
        <f>IF(C78="","",VLOOKUP('OPĆI DIO'!$C$1,'OPĆI DIO'!$O$4:$X$137,10,FALSE))</f>
        <v/>
      </c>
      <c r="B78" s="44" t="str">
        <f>IF(C78="","",VLOOKUP('OPĆI DIO'!$C$1,'OPĆI DIO'!$O$4:$X$137,9,FALSE))</f>
        <v/>
      </c>
      <c r="C78" s="50"/>
      <c r="D78" s="45" t="str">
        <f t="shared" si="21"/>
        <v/>
      </c>
      <c r="E78" s="50"/>
      <c r="F78" s="45" t="str">
        <f>IFERROR(VLOOKUP(E78,$X$5:$Z$128,2,FALSE),"")</f>
        <v/>
      </c>
      <c r="G78" s="248"/>
      <c r="H78" s="45" t="str">
        <f>IFERROR(VLOOKUP(G78,$AD$6:$AE$352,2,FALSE),"")</f>
        <v/>
      </c>
      <c r="I78" s="45" t="str">
        <f>IFERROR(VLOOKUP(G78,$AD$6:$AH$352,3,FALSE),"")</f>
        <v/>
      </c>
      <c r="J78" s="153"/>
      <c r="K78" s="153"/>
      <c r="L78" s="153"/>
      <c r="M78" s="153"/>
      <c r="N78" s="306"/>
      <c r="O78" s="175" t="str">
        <f>IF(C78="","",'OPĆI DIO'!$C$1)</f>
        <v/>
      </c>
      <c r="P78" s="40" t="str">
        <f t="shared" si="16"/>
        <v/>
      </c>
      <c r="Q78" s="40" t="str">
        <f t="shared" si="17"/>
        <v/>
      </c>
      <c r="R78" s="40" t="str">
        <f t="shared" si="18"/>
        <v/>
      </c>
      <c r="S78" s="40" t="str">
        <f t="shared" si="19"/>
        <v/>
      </c>
      <c r="T78" s="40" t="str">
        <f t="shared" si="20"/>
        <v/>
      </c>
      <c r="X78" s="40">
        <v>3834</v>
      </c>
      <c r="Y78" s="40" t="s">
        <v>152</v>
      </c>
      <c r="AA78" s="138" t="str">
        <f t="shared" si="22"/>
        <v>38</v>
      </c>
      <c r="AB78" s="40" t="str">
        <f t="shared" si="23"/>
        <v>383</v>
      </c>
      <c r="AD78" s="165" t="s">
        <v>3039</v>
      </c>
      <c r="AE78" s="165" t="s">
        <v>3040</v>
      </c>
      <c r="AF78" s="40" t="s">
        <v>2911</v>
      </c>
      <c r="AG78" s="40" t="s">
        <v>2912</v>
      </c>
      <c r="AH78" s="40" t="s">
        <v>2927</v>
      </c>
      <c r="AI78" s="40" t="s">
        <v>2928</v>
      </c>
    </row>
    <row r="79" spans="1:35">
      <c r="A79" s="44" t="str">
        <f>IF(C79="","",VLOOKUP('OPĆI DIO'!$C$1,'OPĆI DIO'!$O$4:$X$137,10,FALSE))</f>
        <v/>
      </c>
      <c r="B79" s="44" t="str">
        <f>IF(C79="","",VLOOKUP('OPĆI DIO'!$C$1,'OPĆI DIO'!$O$4:$X$137,9,FALSE))</f>
        <v/>
      </c>
      <c r="C79" s="50"/>
      <c r="D79" s="45" t="str">
        <f t="shared" si="21"/>
        <v/>
      </c>
      <c r="E79" s="50"/>
      <c r="F79" s="45" t="str">
        <f>IFERROR(VLOOKUP(E79,$X$5:$Z$128,2,FALSE),"")</f>
        <v/>
      </c>
      <c r="G79" s="248"/>
      <c r="H79" s="45" t="str">
        <f>IFERROR(VLOOKUP(G79,$AD$6:$AE$352,2,FALSE),"")</f>
        <v/>
      </c>
      <c r="I79" s="45" t="str">
        <f>IFERROR(VLOOKUP(G79,$AD$6:$AH$352,3,FALSE),"")</f>
        <v/>
      </c>
      <c r="J79" s="153"/>
      <c r="K79" s="153"/>
      <c r="L79" s="153"/>
      <c r="M79" s="153"/>
      <c r="N79" s="306"/>
      <c r="O79" s="175" t="str">
        <f>IF(C79="","",'OPĆI DIO'!$C$1)</f>
        <v/>
      </c>
      <c r="P79" s="40" t="str">
        <f t="shared" si="16"/>
        <v/>
      </c>
      <c r="Q79" s="40" t="str">
        <f t="shared" si="17"/>
        <v/>
      </c>
      <c r="R79" s="40" t="str">
        <f t="shared" si="18"/>
        <v/>
      </c>
      <c r="S79" s="40" t="str">
        <f t="shared" si="19"/>
        <v/>
      </c>
      <c r="T79" s="40" t="str">
        <f t="shared" si="20"/>
        <v/>
      </c>
      <c r="X79" s="40">
        <v>3835</v>
      </c>
      <c r="Y79" s="40" t="s">
        <v>153</v>
      </c>
      <c r="AA79" s="138" t="str">
        <f t="shared" si="22"/>
        <v>38</v>
      </c>
      <c r="AB79" s="40" t="str">
        <f t="shared" si="23"/>
        <v>383</v>
      </c>
      <c r="AD79" s="165" t="s">
        <v>1255</v>
      </c>
      <c r="AE79" s="165" t="s">
        <v>1256</v>
      </c>
      <c r="AF79" s="40" t="s">
        <v>2899</v>
      </c>
      <c r="AG79" s="40" t="s">
        <v>2900</v>
      </c>
      <c r="AH79" s="40" t="s">
        <v>2925</v>
      </c>
      <c r="AI79" s="40" t="s">
        <v>2935</v>
      </c>
    </row>
    <row r="80" spans="1:35">
      <c r="A80" s="44" t="str">
        <f>IF(C80="","",VLOOKUP('OPĆI DIO'!$C$1,'OPĆI DIO'!$O$4:$X$137,10,FALSE))</f>
        <v/>
      </c>
      <c r="B80" s="44" t="str">
        <f>IF(C80="","",VLOOKUP('OPĆI DIO'!$C$1,'OPĆI DIO'!$O$4:$X$137,9,FALSE))</f>
        <v/>
      </c>
      <c r="C80" s="50"/>
      <c r="D80" s="45" t="str">
        <f t="shared" si="21"/>
        <v/>
      </c>
      <c r="E80" s="50"/>
      <c r="F80" s="45" t="str">
        <f>IFERROR(VLOOKUP(E80,$X$5:$Z$128,2,FALSE),"")</f>
        <v/>
      </c>
      <c r="G80" s="248"/>
      <c r="H80" s="45" t="str">
        <f>IFERROR(VLOOKUP(G80,$AD$6:$AE$352,2,FALSE),"")</f>
        <v/>
      </c>
      <c r="I80" s="45" t="str">
        <f>IFERROR(VLOOKUP(G80,$AD$6:$AH$352,3,FALSE),"")</f>
        <v/>
      </c>
      <c r="J80" s="153"/>
      <c r="K80" s="153"/>
      <c r="L80" s="153"/>
      <c r="M80" s="153"/>
      <c r="N80" s="306"/>
      <c r="O80" s="175" t="str">
        <f>IF(C80="","",'OPĆI DIO'!$C$1)</f>
        <v/>
      </c>
      <c r="P80" s="40" t="str">
        <f t="shared" si="16"/>
        <v/>
      </c>
      <c r="Q80" s="40" t="str">
        <f t="shared" si="17"/>
        <v/>
      </c>
      <c r="R80" s="40" t="str">
        <f t="shared" si="18"/>
        <v/>
      </c>
      <c r="S80" s="40" t="str">
        <f t="shared" si="19"/>
        <v/>
      </c>
      <c r="T80" s="40" t="str">
        <f t="shared" si="20"/>
        <v/>
      </c>
      <c r="X80" s="89">
        <v>3861</v>
      </c>
      <c r="Y80" s="40" t="s">
        <v>646</v>
      </c>
      <c r="Z80" s="89"/>
      <c r="AA80" s="138" t="str">
        <f>LEFT(X80,2)</f>
        <v>38</v>
      </c>
      <c r="AB80" s="89" t="str">
        <f>LEFT(X80,3)</f>
        <v>386</v>
      </c>
      <c r="AD80" s="165" t="s">
        <v>1297</v>
      </c>
      <c r="AE80" s="165" t="s">
        <v>1298</v>
      </c>
      <c r="AF80" s="40" t="s">
        <v>2913</v>
      </c>
      <c r="AG80" s="40" t="s">
        <v>2914</v>
      </c>
      <c r="AH80" s="40" t="s">
        <v>2925</v>
      </c>
      <c r="AI80" s="40" t="s">
        <v>2933</v>
      </c>
    </row>
    <row r="81" spans="1:35">
      <c r="A81" s="44" t="str">
        <f>IF(C81="","",VLOOKUP('OPĆI DIO'!$C$1,'OPĆI DIO'!$O$4:$X$137,10,FALSE))</f>
        <v/>
      </c>
      <c r="B81" s="44" t="str">
        <f>IF(C81="","",VLOOKUP('OPĆI DIO'!$C$1,'OPĆI DIO'!$O$4:$X$137,9,FALSE))</f>
        <v/>
      </c>
      <c r="C81" s="50"/>
      <c r="D81" s="45" t="str">
        <f t="shared" si="21"/>
        <v/>
      </c>
      <c r="E81" s="50"/>
      <c r="F81" s="45" t="str">
        <f>IFERROR(VLOOKUP(E81,$X$5:$Z$128,2,FALSE),"")</f>
        <v/>
      </c>
      <c r="G81" s="248"/>
      <c r="H81" s="45" t="str">
        <f>IFERROR(VLOOKUP(G81,$AD$6:$AE$352,2,FALSE),"")</f>
        <v/>
      </c>
      <c r="I81" s="45" t="str">
        <f>IFERROR(VLOOKUP(G81,$AD$6:$AH$352,3,FALSE),"")</f>
        <v/>
      </c>
      <c r="J81" s="153"/>
      <c r="K81" s="153"/>
      <c r="L81" s="153"/>
      <c r="M81" s="153"/>
      <c r="N81" s="306"/>
      <c r="O81" s="175" t="str">
        <f>IF(C81="","",'OPĆI DIO'!$C$1)</f>
        <v/>
      </c>
      <c r="P81" s="40" t="str">
        <f t="shared" si="16"/>
        <v/>
      </c>
      <c r="Q81" s="40" t="str">
        <f t="shared" si="17"/>
        <v/>
      </c>
      <c r="R81" s="40" t="str">
        <f t="shared" si="18"/>
        <v/>
      </c>
      <c r="S81" s="40" t="str">
        <f t="shared" si="19"/>
        <v/>
      </c>
      <c r="T81" s="40" t="str">
        <f t="shared" si="20"/>
        <v/>
      </c>
      <c r="X81" s="88">
        <v>3862</v>
      </c>
      <c r="Y81" s="40" t="s">
        <v>647</v>
      </c>
      <c r="AA81" s="138" t="str">
        <f>LEFT(X81,2)</f>
        <v>38</v>
      </c>
      <c r="AB81" s="40" t="str">
        <f>LEFT(X81,3)</f>
        <v>386</v>
      </c>
      <c r="AD81" s="165" t="s">
        <v>1299</v>
      </c>
      <c r="AE81" s="165" t="s">
        <v>1300</v>
      </c>
      <c r="AF81" s="40" t="s">
        <v>2899</v>
      </c>
      <c r="AG81" s="40" t="s">
        <v>2900</v>
      </c>
      <c r="AH81" s="40" t="s">
        <v>2925</v>
      </c>
      <c r="AI81" s="40" t="s">
        <v>2933</v>
      </c>
    </row>
    <row r="82" spans="1:35">
      <c r="A82" s="44" t="str">
        <f>IF(C82="","",VLOOKUP('OPĆI DIO'!$C$1,'OPĆI DIO'!$O$4:$X$137,10,FALSE))</f>
        <v/>
      </c>
      <c r="B82" s="44" t="str">
        <f>IF(C82="","",VLOOKUP('OPĆI DIO'!$C$1,'OPĆI DIO'!$O$4:$X$137,9,FALSE))</f>
        <v/>
      </c>
      <c r="C82" s="50"/>
      <c r="D82" s="45" t="str">
        <f t="shared" si="21"/>
        <v/>
      </c>
      <c r="E82" s="50"/>
      <c r="F82" s="45" t="str">
        <f>IFERROR(VLOOKUP(E82,$X$5:$Z$128,2,FALSE),"")</f>
        <v/>
      </c>
      <c r="G82" s="248"/>
      <c r="H82" s="45" t="str">
        <f>IFERROR(VLOOKUP(G82,$AD$6:$AE$352,2,FALSE),"")</f>
        <v/>
      </c>
      <c r="I82" s="45" t="str">
        <f>IFERROR(VLOOKUP(G82,$AD$6:$AH$352,3,FALSE),"")</f>
        <v/>
      </c>
      <c r="J82" s="153"/>
      <c r="K82" s="153"/>
      <c r="L82" s="153"/>
      <c r="M82" s="153"/>
      <c r="N82" s="306"/>
      <c r="O82" s="175" t="str">
        <f>IF(C82="","",'OPĆI DIO'!$C$1)</f>
        <v/>
      </c>
      <c r="P82" s="40" t="str">
        <f t="shared" si="16"/>
        <v/>
      </c>
      <c r="Q82" s="40" t="str">
        <f t="shared" si="17"/>
        <v/>
      </c>
      <c r="R82" s="40" t="str">
        <f t="shared" si="18"/>
        <v/>
      </c>
      <c r="S82" s="40" t="str">
        <f t="shared" si="19"/>
        <v/>
      </c>
      <c r="T82" s="40" t="str">
        <f t="shared" si="20"/>
        <v/>
      </c>
      <c r="X82" s="88">
        <v>3863</v>
      </c>
      <c r="Y82" s="40" t="s">
        <v>648</v>
      </c>
      <c r="AA82" s="138" t="str">
        <f>LEFT(X82,2)</f>
        <v>38</v>
      </c>
      <c r="AB82" s="40" t="str">
        <f>LEFT(X82,3)</f>
        <v>386</v>
      </c>
      <c r="AD82" s="165" t="s">
        <v>1303</v>
      </c>
      <c r="AE82" s="165" t="s">
        <v>735</v>
      </c>
      <c r="AF82" s="40" t="s">
        <v>2913</v>
      </c>
      <c r="AG82" s="40" t="s">
        <v>2914</v>
      </c>
      <c r="AH82" s="40" t="s">
        <v>2925</v>
      </c>
      <c r="AI82" s="40" t="s">
        <v>2933</v>
      </c>
    </row>
    <row r="83" spans="1:35" ht="28.8">
      <c r="A83" s="44" t="str">
        <f>IF(C83="","",VLOOKUP('OPĆI DIO'!$C$1,'OPĆI DIO'!$O$4:$X$137,10,FALSE))</f>
        <v/>
      </c>
      <c r="B83" s="44" t="str">
        <f>IF(C83="","",VLOOKUP('OPĆI DIO'!$C$1,'OPĆI DIO'!$O$4:$X$137,9,FALSE))</f>
        <v/>
      </c>
      <c r="C83" s="50"/>
      <c r="D83" s="45" t="str">
        <f t="shared" si="21"/>
        <v/>
      </c>
      <c r="E83" s="50"/>
      <c r="F83" s="45" t="str">
        <f>IFERROR(VLOOKUP(E83,$X$5:$Z$128,2,FALSE),"")</f>
        <v/>
      </c>
      <c r="G83" s="248"/>
      <c r="H83" s="45" t="str">
        <f>IFERROR(VLOOKUP(G83,$AD$6:$AE$352,2,FALSE),"")</f>
        <v/>
      </c>
      <c r="I83" s="45" t="str">
        <f>IFERROR(VLOOKUP(G83,$AD$6:$AH$352,3,FALSE),"")</f>
        <v/>
      </c>
      <c r="J83" s="153"/>
      <c r="K83" s="153"/>
      <c r="L83" s="153"/>
      <c r="M83" s="153"/>
      <c r="N83" s="306"/>
      <c r="O83" s="175" t="str">
        <f>IF(C83="","",'OPĆI DIO'!$C$1)</f>
        <v/>
      </c>
      <c r="P83" s="40" t="str">
        <f t="shared" si="16"/>
        <v/>
      </c>
      <c r="Q83" s="40" t="str">
        <f t="shared" si="17"/>
        <v/>
      </c>
      <c r="R83" s="40" t="str">
        <f t="shared" si="18"/>
        <v/>
      </c>
      <c r="S83" s="40" t="str">
        <f t="shared" si="19"/>
        <v/>
      </c>
      <c r="T83" s="40" t="str">
        <f t="shared" si="20"/>
        <v/>
      </c>
      <c r="X83" s="318">
        <v>3865</v>
      </c>
      <c r="Y83" s="319" t="s">
        <v>6613</v>
      </c>
      <c r="AA83" s="138" t="str">
        <f>LEFT(X83,2)</f>
        <v>38</v>
      </c>
      <c r="AB83" s="40" t="str">
        <f>LEFT(X83,3)</f>
        <v>386</v>
      </c>
      <c r="AD83" s="165" t="s">
        <v>1112</v>
      </c>
      <c r="AE83" s="165" t="s">
        <v>1113</v>
      </c>
      <c r="AF83" s="40" t="s">
        <v>2899</v>
      </c>
      <c r="AG83" s="40" t="s">
        <v>2900</v>
      </c>
      <c r="AH83" s="40" t="s">
        <v>2925</v>
      </c>
      <c r="AI83" s="40" t="s">
        <v>2933</v>
      </c>
    </row>
    <row r="84" spans="1:35">
      <c r="A84" s="44" t="str">
        <f>IF(C84="","",VLOOKUP('OPĆI DIO'!$C$1,'OPĆI DIO'!$O$4:$X$137,10,FALSE))</f>
        <v/>
      </c>
      <c r="B84" s="44" t="str">
        <f>IF(C84="","",VLOOKUP('OPĆI DIO'!$C$1,'OPĆI DIO'!$O$4:$X$137,9,FALSE))</f>
        <v/>
      </c>
      <c r="C84" s="50"/>
      <c r="D84" s="45" t="str">
        <f t="shared" si="21"/>
        <v/>
      </c>
      <c r="E84" s="50"/>
      <c r="F84" s="45" t="str">
        <f>IFERROR(VLOOKUP(E84,$X$5:$Z$128,2,FALSE),"")</f>
        <v/>
      </c>
      <c r="G84" s="248"/>
      <c r="H84" s="45" t="str">
        <f>IFERROR(VLOOKUP(G84,$AD$6:$AE$352,2,FALSE),"")</f>
        <v/>
      </c>
      <c r="I84" s="45" t="str">
        <f>IFERROR(VLOOKUP(G84,$AD$6:$AH$352,3,FALSE),"")</f>
        <v/>
      </c>
      <c r="J84" s="153"/>
      <c r="K84" s="153"/>
      <c r="L84" s="153"/>
      <c r="M84" s="153"/>
      <c r="N84" s="306"/>
      <c r="O84" s="175" t="str">
        <f>IF(C84="","",'OPĆI DIO'!$C$1)</f>
        <v/>
      </c>
      <c r="P84" s="40" t="str">
        <f t="shared" si="16"/>
        <v/>
      </c>
      <c r="Q84" s="40" t="str">
        <f t="shared" si="17"/>
        <v/>
      </c>
      <c r="R84" s="40" t="str">
        <f t="shared" si="18"/>
        <v/>
      </c>
      <c r="S84" s="40" t="str">
        <f t="shared" si="19"/>
        <v/>
      </c>
      <c r="T84" s="40" t="str">
        <f t="shared" si="20"/>
        <v/>
      </c>
      <c r="X84" s="40">
        <v>4111</v>
      </c>
      <c r="Y84" s="40" t="s">
        <v>154</v>
      </c>
      <c r="AA84" s="138" t="str">
        <f t="shared" ref="AA84:AA101" si="24">LEFT(X84,2)</f>
        <v>41</v>
      </c>
      <c r="AB84" s="40" t="str">
        <f t="shared" ref="AB84:AB118" si="25">LEFT(X84,3)</f>
        <v>411</v>
      </c>
      <c r="AD84" s="165" t="s">
        <v>3041</v>
      </c>
      <c r="AE84" s="165" t="s">
        <v>3042</v>
      </c>
      <c r="AF84" s="40" t="s">
        <v>2899</v>
      </c>
      <c r="AG84" s="40" t="s">
        <v>2900</v>
      </c>
      <c r="AH84" s="40" t="s">
        <v>2925</v>
      </c>
      <c r="AI84" s="40" t="s">
        <v>2933</v>
      </c>
    </row>
    <row r="85" spans="1:35">
      <c r="A85" s="44" t="str">
        <f>IF(C85="","",VLOOKUP('OPĆI DIO'!$C$1,'OPĆI DIO'!$O$4:$X$137,10,FALSE))</f>
        <v/>
      </c>
      <c r="B85" s="44" t="str">
        <f>IF(C85="","",VLOOKUP('OPĆI DIO'!$C$1,'OPĆI DIO'!$O$4:$X$137,9,FALSE))</f>
        <v/>
      </c>
      <c r="C85" s="50"/>
      <c r="D85" s="45" t="str">
        <f t="shared" si="21"/>
        <v/>
      </c>
      <c r="E85" s="50"/>
      <c r="F85" s="45" t="str">
        <f>IFERROR(VLOOKUP(E85,$X$5:$Z$128,2,FALSE),"")</f>
        <v/>
      </c>
      <c r="G85" s="248"/>
      <c r="H85" s="45" t="str">
        <f>IFERROR(VLOOKUP(G85,$AD$6:$AE$352,2,FALSE),"")</f>
        <v/>
      </c>
      <c r="I85" s="45" t="str">
        <f>IFERROR(VLOOKUP(G85,$AD$6:$AH$352,3,FALSE),"")</f>
        <v/>
      </c>
      <c r="J85" s="153"/>
      <c r="K85" s="153"/>
      <c r="L85" s="153"/>
      <c r="M85" s="153"/>
      <c r="N85" s="306"/>
      <c r="O85" s="175" t="str">
        <f>IF(C85="","",'OPĆI DIO'!$C$1)</f>
        <v/>
      </c>
      <c r="P85" s="40" t="str">
        <f t="shared" si="16"/>
        <v/>
      </c>
      <c r="Q85" s="40" t="str">
        <f t="shared" si="17"/>
        <v/>
      </c>
      <c r="R85" s="40" t="str">
        <f t="shared" si="18"/>
        <v/>
      </c>
      <c r="S85" s="40" t="str">
        <f t="shared" si="19"/>
        <v/>
      </c>
      <c r="T85" s="40" t="str">
        <f t="shared" si="20"/>
        <v/>
      </c>
      <c r="X85" s="40">
        <v>4113</v>
      </c>
      <c r="Y85" s="40" t="s">
        <v>188</v>
      </c>
      <c r="AA85" s="138" t="str">
        <f t="shared" si="24"/>
        <v>41</v>
      </c>
      <c r="AB85" s="40" t="str">
        <f t="shared" si="25"/>
        <v>411</v>
      </c>
      <c r="AD85" s="165" t="s">
        <v>1431</v>
      </c>
      <c r="AE85" s="165" t="s">
        <v>1432</v>
      </c>
      <c r="AF85" s="40" t="s">
        <v>2899</v>
      </c>
      <c r="AG85" s="40" t="s">
        <v>2900</v>
      </c>
      <c r="AH85" s="40" t="s">
        <v>2925</v>
      </c>
      <c r="AI85" s="40" t="s">
        <v>2935</v>
      </c>
    </row>
    <row r="86" spans="1:35">
      <c r="A86" s="44" t="str">
        <f>IF(C86="","",VLOOKUP('OPĆI DIO'!$C$1,'OPĆI DIO'!$O$4:$X$137,10,FALSE))</f>
        <v/>
      </c>
      <c r="B86" s="44" t="str">
        <f>IF(C86="","",VLOOKUP('OPĆI DIO'!$C$1,'OPĆI DIO'!$O$4:$X$137,9,FALSE))</f>
        <v/>
      </c>
      <c r="C86" s="50"/>
      <c r="D86" s="45" t="str">
        <f t="shared" si="21"/>
        <v/>
      </c>
      <c r="E86" s="50"/>
      <c r="F86" s="45" t="str">
        <f>IFERROR(VLOOKUP(E86,$X$5:$Z$128,2,FALSE),"")</f>
        <v/>
      </c>
      <c r="G86" s="248"/>
      <c r="H86" s="45" t="str">
        <f>IFERROR(VLOOKUP(G86,$AD$6:$AE$352,2,FALSE),"")</f>
        <v/>
      </c>
      <c r="I86" s="45" t="str">
        <f>IFERROR(VLOOKUP(G86,$AD$6:$AH$352,3,FALSE),"")</f>
        <v/>
      </c>
      <c r="J86" s="153"/>
      <c r="K86" s="153"/>
      <c r="L86" s="153"/>
      <c r="M86" s="153"/>
      <c r="N86" s="306"/>
      <c r="O86" s="175" t="str">
        <f>IF(C86="","",'OPĆI DIO'!$C$1)</f>
        <v/>
      </c>
      <c r="P86" s="40" t="str">
        <f t="shared" si="16"/>
        <v/>
      </c>
      <c r="Q86" s="40" t="str">
        <f t="shared" si="17"/>
        <v/>
      </c>
      <c r="R86" s="40" t="str">
        <f t="shared" si="18"/>
        <v/>
      </c>
      <c r="S86" s="40" t="str">
        <f t="shared" si="19"/>
        <v/>
      </c>
      <c r="T86" s="40" t="str">
        <f t="shared" si="20"/>
        <v/>
      </c>
      <c r="X86" s="40">
        <v>4122</v>
      </c>
      <c r="Y86" s="40" t="s">
        <v>155</v>
      </c>
      <c r="AA86" s="138" t="str">
        <f t="shared" si="24"/>
        <v>41</v>
      </c>
      <c r="AB86" s="40" t="str">
        <f t="shared" si="25"/>
        <v>412</v>
      </c>
      <c r="AD86" s="165" t="s">
        <v>1438</v>
      </c>
      <c r="AE86" s="165" t="s">
        <v>1439</v>
      </c>
      <c r="AF86" s="40" t="s">
        <v>2899</v>
      </c>
      <c r="AG86" s="40" t="s">
        <v>2900</v>
      </c>
      <c r="AH86" s="40" t="s">
        <v>2927</v>
      </c>
      <c r="AI86" s="40" t="s">
        <v>2928</v>
      </c>
    </row>
    <row r="87" spans="1:35">
      <c r="A87" s="44" t="str">
        <f>IF(C87="","",VLOOKUP('OPĆI DIO'!$C$1,'OPĆI DIO'!$O$4:$X$137,10,FALSE))</f>
        <v/>
      </c>
      <c r="B87" s="44" t="str">
        <f>IF(C87="","",VLOOKUP('OPĆI DIO'!$C$1,'OPĆI DIO'!$O$4:$X$137,9,FALSE))</f>
        <v/>
      </c>
      <c r="C87" s="50"/>
      <c r="D87" s="45" t="str">
        <f t="shared" si="21"/>
        <v/>
      </c>
      <c r="E87" s="50"/>
      <c r="F87" s="45" t="str">
        <f>IFERROR(VLOOKUP(E87,$X$5:$Z$128,2,FALSE),"")</f>
        <v/>
      </c>
      <c r="G87" s="248"/>
      <c r="H87" s="45" t="str">
        <f>IFERROR(VLOOKUP(G87,$AD$6:$AE$352,2,FALSE),"")</f>
        <v/>
      </c>
      <c r="I87" s="45" t="str">
        <f>IFERROR(VLOOKUP(G87,$AD$6:$AH$352,3,FALSE),"")</f>
        <v/>
      </c>
      <c r="J87" s="153"/>
      <c r="K87" s="153"/>
      <c r="L87" s="153"/>
      <c r="M87" s="153"/>
      <c r="N87" s="306"/>
      <c r="O87" s="175" t="str">
        <f>IF(C87="","",'OPĆI DIO'!$C$1)</f>
        <v/>
      </c>
      <c r="P87" s="40" t="str">
        <f t="shared" si="16"/>
        <v/>
      </c>
      <c r="Q87" s="40" t="str">
        <f t="shared" si="17"/>
        <v/>
      </c>
      <c r="R87" s="40" t="str">
        <f t="shared" si="18"/>
        <v/>
      </c>
      <c r="S87" s="40" t="str">
        <f t="shared" si="19"/>
        <v/>
      </c>
      <c r="T87" s="40" t="str">
        <f t="shared" si="20"/>
        <v/>
      </c>
      <c r="X87" s="40">
        <v>4123</v>
      </c>
      <c r="Y87" s="40" t="s">
        <v>126</v>
      </c>
      <c r="AA87" s="138" t="str">
        <f t="shared" si="24"/>
        <v>41</v>
      </c>
      <c r="AB87" s="40" t="str">
        <f t="shared" si="25"/>
        <v>412</v>
      </c>
      <c r="AD87" s="165" t="s">
        <v>1456</v>
      </c>
      <c r="AE87" s="165" t="s">
        <v>1457</v>
      </c>
      <c r="AF87" s="40" t="s">
        <v>2899</v>
      </c>
      <c r="AG87" s="40" t="s">
        <v>2900</v>
      </c>
      <c r="AH87" s="40" t="s">
        <v>2925</v>
      </c>
      <c r="AI87" s="40" t="s">
        <v>2935</v>
      </c>
    </row>
    <row r="88" spans="1:35">
      <c r="A88" s="44" t="str">
        <f>IF(C88="","",VLOOKUP('OPĆI DIO'!$C$1,'OPĆI DIO'!$O$4:$X$137,10,FALSE))</f>
        <v/>
      </c>
      <c r="B88" s="44" t="str">
        <f>IF(C88="","",VLOOKUP('OPĆI DIO'!$C$1,'OPĆI DIO'!$O$4:$X$137,9,FALSE))</f>
        <v/>
      </c>
      <c r="C88" s="50"/>
      <c r="D88" s="45" t="str">
        <f t="shared" si="21"/>
        <v/>
      </c>
      <c r="E88" s="50"/>
      <c r="F88" s="45" t="str">
        <f>IFERROR(VLOOKUP(E88,$X$5:$Z$128,2,FALSE),"")</f>
        <v/>
      </c>
      <c r="G88" s="248"/>
      <c r="H88" s="45" t="str">
        <f>IFERROR(VLOOKUP(G88,$AD$6:$AE$352,2,FALSE),"")</f>
        <v/>
      </c>
      <c r="I88" s="45" t="str">
        <f>IFERROR(VLOOKUP(G88,$AD$6:$AH$352,3,FALSE),"")</f>
        <v/>
      </c>
      <c r="J88" s="153"/>
      <c r="K88" s="153"/>
      <c r="L88" s="153"/>
      <c r="M88" s="153"/>
      <c r="N88" s="306"/>
      <c r="O88" s="175" t="str">
        <f>IF(C88="","",'OPĆI DIO'!$C$1)</f>
        <v/>
      </c>
      <c r="P88" s="40" t="str">
        <f t="shared" si="16"/>
        <v/>
      </c>
      <c r="Q88" s="40" t="str">
        <f t="shared" si="17"/>
        <v/>
      </c>
      <c r="R88" s="40" t="str">
        <f t="shared" si="18"/>
        <v/>
      </c>
      <c r="S88" s="40" t="str">
        <f t="shared" si="19"/>
        <v/>
      </c>
      <c r="T88" s="40" t="str">
        <f t="shared" si="20"/>
        <v/>
      </c>
      <c r="X88" s="40">
        <v>4124</v>
      </c>
      <c r="Y88" s="40" t="s">
        <v>112</v>
      </c>
      <c r="AA88" s="138" t="str">
        <f t="shared" si="24"/>
        <v>41</v>
      </c>
      <c r="AB88" s="40" t="str">
        <f t="shared" si="25"/>
        <v>412</v>
      </c>
      <c r="AD88" s="165" t="s">
        <v>1460</v>
      </c>
      <c r="AE88" s="165" t="s">
        <v>1461</v>
      </c>
      <c r="AF88" s="40" t="s">
        <v>2899</v>
      </c>
      <c r="AG88" s="40" t="s">
        <v>2900</v>
      </c>
      <c r="AH88" s="40" t="s">
        <v>2925</v>
      </c>
      <c r="AI88" s="40" t="s">
        <v>2935</v>
      </c>
    </row>
    <row r="89" spans="1:35">
      <c r="A89" s="44" t="str">
        <f>IF(C89="","",VLOOKUP('OPĆI DIO'!$C$1,'OPĆI DIO'!$O$4:$X$137,10,FALSE))</f>
        <v/>
      </c>
      <c r="B89" s="44" t="str">
        <f>IF(C89="","",VLOOKUP('OPĆI DIO'!$C$1,'OPĆI DIO'!$O$4:$X$137,9,FALSE))</f>
        <v/>
      </c>
      <c r="C89" s="50"/>
      <c r="D89" s="45" t="str">
        <f t="shared" si="21"/>
        <v/>
      </c>
      <c r="E89" s="50"/>
      <c r="F89" s="45" t="str">
        <f>IFERROR(VLOOKUP(E89,$X$5:$Z$128,2,FALSE),"")</f>
        <v/>
      </c>
      <c r="G89" s="248"/>
      <c r="H89" s="45" t="str">
        <f>IFERROR(VLOOKUP(G89,$AD$6:$AE$352,2,FALSE),"")</f>
        <v/>
      </c>
      <c r="I89" s="45" t="str">
        <f>IFERROR(VLOOKUP(G89,$AD$6:$AH$352,3,FALSE),"")</f>
        <v/>
      </c>
      <c r="J89" s="153"/>
      <c r="K89" s="153"/>
      <c r="L89" s="153"/>
      <c r="M89" s="153"/>
      <c r="N89" s="306"/>
      <c r="O89" s="175" t="str">
        <f>IF(C89="","",'OPĆI DIO'!$C$1)</f>
        <v/>
      </c>
      <c r="P89" s="40" t="str">
        <f t="shared" si="16"/>
        <v/>
      </c>
      <c r="Q89" s="40" t="str">
        <f t="shared" si="17"/>
        <v/>
      </c>
      <c r="R89" s="40" t="str">
        <f t="shared" si="18"/>
        <v/>
      </c>
      <c r="S89" s="40" t="str">
        <f t="shared" si="19"/>
        <v/>
      </c>
      <c r="T89" s="40" t="str">
        <f t="shared" si="20"/>
        <v/>
      </c>
      <c r="X89" s="40">
        <v>4126</v>
      </c>
      <c r="Y89" s="40" t="s">
        <v>156</v>
      </c>
      <c r="AA89" s="138" t="str">
        <f t="shared" si="24"/>
        <v>41</v>
      </c>
      <c r="AB89" s="40" t="str">
        <f t="shared" si="25"/>
        <v>412</v>
      </c>
      <c r="AD89" s="165" t="s">
        <v>1463</v>
      </c>
      <c r="AE89" s="165" t="s">
        <v>2098</v>
      </c>
      <c r="AF89" s="40" t="s">
        <v>2899</v>
      </c>
      <c r="AG89" s="40" t="s">
        <v>2900</v>
      </c>
      <c r="AH89" s="40" t="s">
        <v>2925</v>
      </c>
      <c r="AI89" s="40" t="s">
        <v>2935</v>
      </c>
    </row>
    <row r="90" spans="1:35">
      <c r="A90" s="44" t="str">
        <f>IF(C90="","",VLOOKUP('OPĆI DIO'!$C$1,'OPĆI DIO'!$O$4:$X$137,10,FALSE))</f>
        <v/>
      </c>
      <c r="B90" s="44" t="str">
        <f>IF(C90="","",VLOOKUP('OPĆI DIO'!$C$1,'OPĆI DIO'!$O$4:$X$137,9,FALSE))</f>
        <v/>
      </c>
      <c r="C90" s="50"/>
      <c r="D90" s="45" t="str">
        <f t="shared" si="21"/>
        <v/>
      </c>
      <c r="E90" s="50"/>
      <c r="F90" s="45" t="str">
        <f>IFERROR(VLOOKUP(E90,$X$5:$Z$128,2,FALSE),"")</f>
        <v/>
      </c>
      <c r="G90" s="248"/>
      <c r="H90" s="45" t="str">
        <f>IFERROR(VLOOKUP(G90,$AD$6:$AE$352,2,FALSE),"")</f>
        <v/>
      </c>
      <c r="I90" s="45" t="str">
        <f>IFERROR(VLOOKUP(G90,$AD$6:$AH$352,3,FALSE),"")</f>
        <v/>
      </c>
      <c r="J90" s="153"/>
      <c r="K90" s="153"/>
      <c r="L90" s="153"/>
      <c r="M90" s="153"/>
      <c r="N90" s="306"/>
      <c r="O90" s="175" t="str">
        <f>IF(C90="","",'OPĆI DIO'!$C$1)</f>
        <v/>
      </c>
      <c r="P90" s="40" t="str">
        <f t="shared" si="16"/>
        <v/>
      </c>
      <c r="Q90" s="40" t="str">
        <f t="shared" si="17"/>
        <v/>
      </c>
      <c r="R90" s="40" t="str">
        <f t="shared" si="18"/>
        <v/>
      </c>
      <c r="S90" s="40" t="str">
        <f t="shared" si="19"/>
        <v/>
      </c>
      <c r="T90" s="40" t="str">
        <f t="shared" si="20"/>
        <v/>
      </c>
      <c r="X90" s="40">
        <v>4211</v>
      </c>
      <c r="Y90" s="40" t="s">
        <v>170</v>
      </c>
      <c r="AA90" s="138" t="str">
        <f t="shared" si="24"/>
        <v>42</v>
      </c>
      <c r="AB90" s="40" t="str">
        <f t="shared" si="25"/>
        <v>421</v>
      </c>
      <c r="AD90" s="165" t="s">
        <v>1304</v>
      </c>
      <c r="AE90" s="165" t="s">
        <v>1305</v>
      </c>
      <c r="AF90" s="40" t="s">
        <v>2913</v>
      </c>
      <c r="AG90" s="40" t="s">
        <v>2914</v>
      </c>
      <c r="AH90" s="40" t="s">
        <v>2927</v>
      </c>
      <c r="AI90" s="40" t="s">
        <v>2928</v>
      </c>
    </row>
    <row r="91" spans="1:35">
      <c r="A91" s="44" t="str">
        <f>IF(C91="","",VLOOKUP('OPĆI DIO'!$C$1,'OPĆI DIO'!$O$4:$X$137,10,FALSE))</f>
        <v/>
      </c>
      <c r="B91" s="44" t="str">
        <f>IF(C91="","",VLOOKUP('OPĆI DIO'!$C$1,'OPĆI DIO'!$O$4:$X$137,9,FALSE))</f>
        <v/>
      </c>
      <c r="C91" s="50"/>
      <c r="D91" s="45" t="str">
        <f t="shared" si="21"/>
        <v/>
      </c>
      <c r="E91" s="50"/>
      <c r="F91" s="45" t="str">
        <f>IFERROR(VLOOKUP(E91,$X$5:$Z$128,2,FALSE),"")</f>
        <v/>
      </c>
      <c r="G91" s="248"/>
      <c r="H91" s="45" t="str">
        <f>IFERROR(VLOOKUP(G91,$AD$6:$AE$352,2,FALSE),"")</f>
        <v/>
      </c>
      <c r="I91" s="45" t="str">
        <f>IFERROR(VLOOKUP(G91,$AD$6:$AH$352,3,FALSE),"")</f>
        <v/>
      </c>
      <c r="J91" s="153"/>
      <c r="K91" s="153"/>
      <c r="L91" s="153"/>
      <c r="M91" s="153"/>
      <c r="N91" s="306"/>
      <c r="O91" s="175" t="str">
        <f>IF(C91="","",'OPĆI DIO'!$C$1)</f>
        <v/>
      </c>
      <c r="P91" s="40" t="str">
        <f t="shared" si="16"/>
        <v/>
      </c>
      <c r="Q91" s="40" t="str">
        <f t="shared" si="17"/>
        <v/>
      </c>
      <c r="R91" s="40" t="str">
        <f t="shared" si="18"/>
        <v/>
      </c>
      <c r="S91" s="40" t="str">
        <f t="shared" si="19"/>
        <v/>
      </c>
      <c r="T91" s="40" t="str">
        <f t="shared" si="20"/>
        <v/>
      </c>
      <c r="X91" s="40">
        <v>4212</v>
      </c>
      <c r="Y91" s="40" t="s">
        <v>58</v>
      </c>
      <c r="AA91" s="138" t="str">
        <f t="shared" si="24"/>
        <v>42</v>
      </c>
      <c r="AB91" s="40" t="str">
        <f t="shared" si="25"/>
        <v>421</v>
      </c>
      <c r="AD91" s="165" t="s">
        <v>1308</v>
      </c>
      <c r="AE91" s="165" t="s">
        <v>1309</v>
      </c>
      <c r="AF91" s="40" t="s">
        <v>2915</v>
      </c>
      <c r="AG91" s="40" t="s">
        <v>2916</v>
      </c>
      <c r="AH91" s="40" t="s">
        <v>2927</v>
      </c>
      <c r="AI91" s="40" t="s">
        <v>2928</v>
      </c>
    </row>
    <row r="92" spans="1:35">
      <c r="A92" s="44" t="str">
        <f>IF(C92="","",VLOOKUP('OPĆI DIO'!$C$1,'OPĆI DIO'!$O$4:$X$137,10,FALSE))</f>
        <v/>
      </c>
      <c r="B92" s="44" t="str">
        <f>IF(C92="","",VLOOKUP('OPĆI DIO'!$C$1,'OPĆI DIO'!$O$4:$X$137,9,FALSE))</f>
        <v/>
      </c>
      <c r="C92" s="50"/>
      <c r="D92" s="45" t="str">
        <f t="shared" si="21"/>
        <v/>
      </c>
      <c r="E92" s="50"/>
      <c r="F92" s="45" t="str">
        <f>IFERROR(VLOOKUP(E92,$X$5:$Z$128,2,FALSE),"")</f>
        <v/>
      </c>
      <c r="G92" s="248"/>
      <c r="H92" s="45" t="str">
        <f>IFERROR(VLOOKUP(G92,$AD$6:$AE$352,2,FALSE),"")</f>
        <v/>
      </c>
      <c r="I92" s="45" t="str">
        <f>IFERROR(VLOOKUP(G92,$AD$6:$AH$352,3,FALSE),"")</f>
        <v/>
      </c>
      <c r="J92" s="153"/>
      <c r="K92" s="153"/>
      <c r="L92" s="153"/>
      <c r="M92" s="153"/>
      <c r="N92" s="306"/>
      <c r="O92" s="175" t="str">
        <f>IF(C92="","",'OPĆI DIO'!$C$1)</f>
        <v/>
      </c>
      <c r="P92" s="40" t="str">
        <f t="shared" si="16"/>
        <v/>
      </c>
      <c r="Q92" s="40" t="str">
        <f t="shared" si="17"/>
        <v/>
      </c>
      <c r="R92" s="40" t="str">
        <f t="shared" si="18"/>
        <v/>
      </c>
      <c r="S92" s="40" t="str">
        <f t="shared" si="19"/>
        <v/>
      </c>
      <c r="T92" s="40" t="str">
        <f t="shared" si="20"/>
        <v/>
      </c>
      <c r="X92" s="40">
        <v>4213</v>
      </c>
      <c r="Y92" s="40" t="s">
        <v>157</v>
      </c>
      <c r="AA92" s="138" t="str">
        <f t="shared" si="24"/>
        <v>42</v>
      </c>
      <c r="AB92" s="40" t="str">
        <f t="shared" si="25"/>
        <v>421</v>
      </c>
      <c r="AD92" s="165" t="s">
        <v>1310</v>
      </c>
      <c r="AE92" s="165" t="s">
        <v>735</v>
      </c>
      <c r="AF92" s="40" t="s">
        <v>2913</v>
      </c>
      <c r="AG92" s="40" t="s">
        <v>2914</v>
      </c>
      <c r="AH92" s="40" t="s">
        <v>2927</v>
      </c>
      <c r="AI92" s="40" t="s">
        <v>2928</v>
      </c>
    </row>
    <row r="93" spans="1:35">
      <c r="A93" s="44" t="str">
        <f>IF(C93="","",VLOOKUP('OPĆI DIO'!$C$1,'OPĆI DIO'!$O$4:$X$137,10,FALSE))</f>
        <v/>
      </c>
      <c r="B93" s="44" t="str">
        <f>IF(C93="","",VLOOKUP('OPĆI DIO'!$C$1,'OPĆI DIO'!$O$4:$X$137,9,FALSE))</f>
        <v/>
      </c>
      <c r="C93" s="50"/>
      <c r="D93" s="45" t="str">
        <f t="shared" si="21"/>
        <v/>
      </c>
      <c r="E93" s="50"/>
      <c r="F93" s="45" t="str">
        <f>IFERROR(VLOOKUP(E93,$X$5:$Z$128,2,FALSE),"")</f>
        <v/>
      </c>
      <c r="G93" s="248"/>
      <c r="H93" s="45" t="str">
        <f>IFERROR(VLOOKUP(G93,$AD$6:$AE$352,2,FALSE),"")</f>
        <v/>
      </c>
      <c r="I93" s="45" t="str">
        <f>IFERROR(VLOOKUP(G93,$AD$6:$AH$352,3,FALSE),"")</f>
        <v/>
      </c>
      <c r="J93" s="153"/>
      <c r="K93" s="153"/>
      <c r="L93" s="153"/>
      <c r="M93" s="153"/>
      <c r="N93" s="306"/>
      <c r="O93" s="175" t="str">
        <f>IF(C93="","",'OPĆI DIO'!$C$1)</f>
        <v/>
      </c>
      <c r="P93" s="40" t="str">
        <f t="shared" si="16"/>
        <v/>
      </c>
      <c r="Q93" s="40" t="str">
        <f t="shared" si="17"/>
        <v/>
      </c>
      <c r="R93" s="40" t="str">
        <f t="shared" si="18"/>
        <v/>
      </c>
      <c r="S93" s="40" t="str">
        <f t="shared" si="19"/>
        <v/>
      </c>
      <c r="T93" s="40" t="str">
        <f t="shared" si="20"/>
        <v/>
      </c>
      <c r="X93" s="40">
        <v>4214</v>
      </c>
      <c r="Y93" s="40" t="s">
        <v>158</v>
      </c>
      <c r="AA93" s="138" t="str">
        <f t="shared" si="24"/>
        <v>42</v>
      </c>
      <c r="AB93" s="40" t="str">
        <f t="shared" si="25"/>
        <v>421</v>
      </c>
      <c r="AD93" s="165" t="s">
        <v>1114</v>
      </c>
      <c r="AE93" s="165" t="s">
        <v>900</v>
      </c>
      <c r="AF93" s="40" t="s">
        <v>2915</v>
      </c>
      <c r="AG93" s="40" t="s">
        <v>2916</v>
      </c>
      <c r="AH93" s="40" t="s">
        <v>2925</v>
      </c>
      <c r="AI93" s="40" t="s">
        <v>2935</v>
      </c>
    </row>
    <row r="94" spans="1:35">
      <c r="A94" s="44" t="str">
        <f>IF(C94="","",VLOOKUP('OPĆI DIO'!$C$1,'OPĆI DIO'!$O$4:$X$137,10,FALSE))</f>
        <v/>
      </c>
      <c r="B94" s="44" t="str">
        <f>IF(C94="","",VLOOKUP('OPĆI DIO'!$C$1,'OPĆI DIO'!$O$4:$X$137,9,FALSE))</f>
        <v/>
      </c>
      <c r="C94" s="50"/>
      <c r="D94" s="45" t="str">
        <f t="shared" si="21"/>
        <v/>
      </c>
      <c r="E94" s="50"/>
      <c r="F94" s="45" t="str">
        <f>IFERROR(VLOOKUP(E94,$X$5:$Z$128,2,FALSE),"")</f>
        <v/>
      </c>
      <c r="G94" s="248"/>
      <c r="H94" s="45" t="str">
        <f>IFERROR(VLOOKUP(G94,$AD$6:$AE$352,2,FALSE),"")</f>
        <v/>
      </c>
      <c r="I94" s="45" t="str">
        <f>IFERROR(VLOOKUP(G94,$AD$6:$AH$352,3,FALSE),"")</f>
        <v/>
      </c>
      <c r="J94" s="153"/>
      <c r="K94" s="153"/>
      <c r="L94" s="153"/>
      <c r="M94" s="153"/>
      <c r="N94" s="306"/>
      <c r="O94" s="175" t="str">
        <f>IF(C94="","",'OPĆI DIO'!$C$1)</f>
        <v/>
      </c>
      <c r="P94" s="40" t="str">
        <f t="shared" si="16"/>
        <v/>
      </c>
      <c r="Q94" s="40" t="str">
        <f t="shared" si="17"/>
        <v/>
      </c>
      <c r="R94" s="40" t="str">
        <f t="shared" si="18"/>
        <v/>
      </c>
      <c r="S94" s="40" t="str">
        <f t="shared" si="19"/>
        <v/>
      </c>
      <c r="T94" s="40" t="str">
        <f t="shared" si="20"/>
        <v/>
      </c>
      <c r="X94" s="40">
        <v>4221</v>
      </c>
      <c r="Y94" s="40" t="s">
        <v>93</v>
      </c>
      <c r="AA94" s="138" t="str">
        <f t="shared" si="24"/>
        <v>42</v>
      </c>
      <c r="AB94" s="40" t="str">
        <f t="shared" si="25"/>
        <v>422</v>
      </c>
      <c r="AD94" s="165" t="s">
        <v>1311</v>
      </c>
      <c r="AE94" s="165" t="s">
        <v>1312</v>
      </c>
      <c r="AF94" s="40" t="s">
        <v>2915</v>
      </c>
      <c r="AG94" s="40" t="s">
        <v>2916</v>
      </c>
      <c r="AH94" s="40" t="s">
        <v>2925</v>
      </c>
      <c r="AI94" s="40" t="s">
        <v>2935</v>
      </c>
    </row>
    <row r="95" spans="1:35">
      <c r="A95" s="44" t="str">
        <f>IF(C95="","",VLOOKUP('OPĆI DIO'!$C$1,'OPĆI DIO'!$O$4:$X$137,10,FALSE))</f>
        <v/>
      </c>
      <c r="B95" s="44" t="str">
        <f>IF(C95="","",VLOOKUP('OPĆI DIO'!$C$1,'OPĆI DIO'!$O$4:$X$137,9,FALSE))</f>
        <v/>
      </c>
      <c r="C95" s="50"/>
      <c r="D95" s="45" t="str">
        <f t="shared" si="21"/>
        <v/>
      </c>
      <c r="E95" s="50"/>
      <c r="F95" s="45" t="str">
        <f>IFERROR(VLOOKUP(E95,$X$5:$Z$128,2,FALSE),"")</f>
        <v/>
      </c>
      <c r="G95" s="248"/>
      <c r="H95" s="45" t="str">
        <f>IFERROR(VLOOKUP(G95,$AD$6:$AE$352,2,FALSE),"")</f>
        <v/>
      </c>
      <c r="I95" s="45" t="str">
        <f>IFERROR(VLOOKUP(G95,$AD$6:$AH$352,3,FALSE),"")</f>
        <v/>
      </c>
      <c r="J95" s="153"/>
      <c r="K95" s="153"/>
      <c r="L95" s="153"/>
      <c r="M95" s="153"/>
      <c r="N95" s="306"/>
      <c r="O95" s="175" t="str">
        <f>IF(C95="","",'OPĆI DIO'!$C$1)</f>
        <v/>
      </c>
      <c r="P95" s="40" t="str">
        <f t="shared" si="16"/>
        <v/>
      </c>
      <c r="Q95" s="40" t="str">
        <f t="shared" si="17"/>
        <v/>
      </c>
      <c r="R95" s="40" t="str">
        <f t="shared" si="18"/>
        <v/>
      </c>
      <c r="S95" s="40" t="str">
        <f t="shared" si="19"/>
        <v/>
      </c>
      <c r="T95" s="40" t="str">
        <f t="shared" si="20"/>
        <v/>
      </c>
      <c r="X95" s="40">
        <v>4222</v>
      </c>
      <c r="Y95" s="40" t="s">
        <v>104</v>
      </c>
      <c r="AA95" s="138" t="str">
        <f t="shared" si="24"/>
        <v>42</v>
      </c>
      <c r="AB95" s="40" t="str">
        <f t="shared" si="25"/>
        <v>422</v>
      </c>
      <c r="AD95" s="165" t="s">
        <v>1115</v>
      </c>
      <c r="AE95" s="165" t="s">
        <v>1116</v>
      </c>
      <c r="AF95" s="40" t="s">
        <v>2915</v>
      </c>
      <c r="AG95" s="40" t="s">
        <v>2916</v>
      </c>
      <c r="AH95" s="40" t="s">
        <v>2925</v>
      </c>
      <c r="AI95" s="40" t="s">
        <v>2935</v>
      </c>
    </row>
    <row r="96" spans="1:35">
      <c r="A96" s="44" t="str">
        <f>IF(C96="","",VLOOKUP('OPĆI DIO'!$C$1,'OPĆI DIO'!$O$4:$X$137,10,FALSE))</f>
        <v/>
      </c>
      <c r="B96" s="44" t="str">
        <f>IF(C96="","",VLOOKUP('OPĆI DIO'!$C$1,'OPĆI DIO'!$O$4:$X$137,9,FALSE))</f>
        <v/>
      </c>
      <c r="C96" s="50"/>
      <c r="D96" s="45" t="str">
        <f t="shared" si="21"/>
        <v/>
      </c>
      <c r="E96" s="50"/>
      <c r="F96" s="45" t="str">
        <f>IFERROR(VLOOKUP(E96,$X$5:$Z$128,2,FALSE),"")</f>
        <v/>
      </c>
      <c r="G96" s="248"/>
      <c r="H96" s="45" t="str">
        <f>IFERROR(VLOOKUP(G96,$AD$6:$AE$352,2,FALSE),"")</f>
        <v/>
      </c>
      <c r="I96" s="45" t="str">
        <f>IFERROR(VLOOKUP(G96,$AD$6:$AH$352,3,FALSE),"")</f>
        <v/>
      </c>
      <c r="J96" s="153"/>
      <c r="K96" s="153"/>
      <c r="L96" s="153"/>
      <c r="M96" s="153"/>
      <c r="N96" s="306"/>
      <c r="O96" s="175" t="str">
        <f>IF(C96="","",'OPĆI DIO'!$C$1)</f>
        <v/>
      </c>
      <c r="P96" s="40" t="str">
        <f t="shared" si="16"/>
        <v/>
      </c>
      <c r="Q96" s="40" t="str">
        <f t="shared" si="17"/>
        <v/>
      </c>
      <c r="R96" s="40" t="str">
        <f t="shared" si="18"/>
        <v/>
      </c>
      <c r="S96" s="40" t="str">
        <f t="shared" si="19"/>
        <v/>
      </c>
      <c r="T96" s="40" t="str">
        <f t="shared" si="20"/>
        <v/>
      </c>
      <c r="X96" s="40">
        <v>4223</v>
      </c>
      <c r="Y96" s="40" t="s">
        <v>117</v>
      </c>
      <c r="AA96" s="138" t="str">
        <f t="shared" si="24"/>
        <v>42</v>
      </c>
      <c r="AB96" s="40" t="str">
        <f t="shared" si="25"/>
        <v>422</v>
      </c>
      <c r="AD96" s="165" t="s">
        <v>1123</v>
      </c>
      <c r="AE96" s="165" t="s">
        <v>1124</v>
      </c>
      <c r="AF96" s="40" t="s">
        <v>2915</v>
      </c>
      <c r="AG96" s="40" t="s">
        <v>2916</v>
      </c>
      <c r="AH96" s="40" t="s">
        <v>2925</v>
      </c>
      <c r="AI96" s="40" t="s">
        <v>2935</v>
      </c>
    </row>
    <row r="97" spans="1:35">
      <c r="A97" s="44" t="str">
        <f>IF(C97="","",VLOOKUP('OPĆI DIO'!$C$1,'OPĆI DIO'!$O$4:$X$137,10,FALSE))</f>
        <v/>
      </c>
      <c r="B97" s="44" t="str">
        <f>IF(C97="","",VLOOKUP('OPĆI DIO'!$C$1,'OPĆI DIO'!$O$4:$X$137,9,FALSE))</f>
        <v/>
      </c>
      <c r="C97" s="50"/>
      <c r="D97" s="45" t="str">
        <f t="shared" si="21"/>
        <v/>
      </c>
      <c r="E97" s="50"/>
      <c r="F97" s="45" t="str">
        <f>IFERROR(VLOOKUP(E97,$X$5:$Z$128,2,FALSE),"")</f>
        <v/>
      </c>
      <c r="G97" s="248"/>
      <c r="H97" s="45" t="str">
        <f>IFERROR(VLOOKUP(G97,$AD$6:$AE$352,2,FALSE),"")</f>
        <v/>
      </c>
      <c r="I97" s="45" t="str">
        <f>IFERROR(VLOOKUP(G97,$AD$6:$AH$352,3,FALSE),"")</f>
        <v/>
      </c>
      <c r="J97" s="153"/>
      <c r="K97" s="153"/>
      <c r="L97" s="153"/>
      <c r="M97" s="153"/>
      <c r="N97" s="306"/>
      <c r="O97" s="175" t="str">
        <f>IF(C97="","",'OPĆI DIO'!$C$1)</f>
        <v/>
      </c>
      <c r="P97" s="40" t="str">
        <f t="shared" si="16"/>
        <v/>
      </c>
      <c r="Q97" s="40" t="str">
        <f t="shared" si="17"/>
        <v/>
      </c>
      <c r="R97" s="40" t="str">
        <f t="shared" si="18"/>
        <v/>
      </c>
      <c r="S97" s="40" t="str">
        <f t="shared" si="19"/>
        <v/>
      </c>
      <c r="T97" s="40" t="str">
        <f t="shared" si="20"/>
        <v/>
      </c>
      <c r="X97" s="40">
        <v>4224</v>
      </c>
      <c r="Y97" s="40" t="s">
        <v>110</v>
      </c>
      <c r="AA97" s="138" t="str">
        <f t="shared" si="24"/>
        <v>42</v>
      </c>
      <c r="AB97" s="40" t="str">
        <f t="shared" si="25"/>
        <v>422</v>
      </c>
      <c r="AD97" s="165" t="s">
        <v>1433</v>
      </c>
      <c r="AE97" s="165" t="s">
        <v>1434</v>
      </c>
      <c r="AF97" s="40" t="s">
        <v>2915</v>
      </c>
      <c r="AG97" s="40" t="s">
        <v>2916</v>
      </c>
      <c r="AH97" s="40" t="s">
        <v>2925</v>
      </c>
      <c r="AI97" s="40" t="s">
        <v>2935</v>
      </c>
    </row>
    <row r="98" spans="1:35">
      <c r="A98" s="44" t="str">
        <f>IF(C98="","",VLOOKUP('OPĆI DIO'!$C$1,'OPĆI DIO'!$O$4:$X$137,10,FALSE))</f>
        <v/>
      </c>
      <c r="B98" s="44" t="str">
        <f>IF(C98="","",VLOOKUP('OPĆI DIO'!$C$1,'OPĆI DIO'!$O$4:$X$137,9,FALSE))</f>
        <v/>
      </c>
      <c r="C98" s="50"/>
      <c r="D98" s="45" t="str">
        <f t="shared" si="21"/>
        <v/>
      </c>
      <c r="E98" s="50"/>
      <c r="F98" s="45" t="str">
        <f>IFERROR(VLOOKUP(E98,$X$5:$Z$128,2,FALSE),"")</f>
        <v/>
      </c>
      <c r="G98" s="248"/>
      <c r="H98" s="45" t="str">
        <f>IFERROR(VLOOKUP(G98,$AD$6:$AE$352,2,FALSE),"")</f>
        <v/>
      </c>
      <c r="I98" s="45" t="str">
        <f>IFERROR(VLOOKUP(G98,$AD$6:$AH$352,3,FALSE),"")</f>
        <v/>
      </c>
      <c r="J98" s="153"/>
      <c r="K98" s="153"/>
      <c r="L98" s="153"/>
      <c r="M98" s="153"/>
      <c r="N98" s="306"/>
      <c r="O98" s="175" t="str">
        <f>IF(C98="","",'OPĆI DIO'!$C$1)</f>
        <v/>
      </c>
      <c r="P98" s="40" t="str">
        <f t="shared" si="16"/>
        <v/>
      </c>
      <c r="Q98" s="40" t="str">
        <f t="shared" si="17"/>
        <v/>
      </c>
      <c r="R98" s="40" t="str">
        <f t="shared" si="18"/>
        <v/>
      </c>
      <c r="S98" s="40" t="str">
        <f t="shared" si="19"/>
        <v/>
      </c>
      <c r="T98" s="40" t="str">
        <f t="shared" si="20"/>
        <v/>
      </c>
      <c r="X98" s="40">
        <v>4225</v>
      </c>
      <c r="Y98" s="319" t="s">
        <v>6614</v>
      </c>
      <c r="AA98" s="138" t="str">
        <f t="shared" si="24"/>
        <v>42</v>
      </c>
      <c r="AB98" s="40" t="str">
        <f t="shared" si="25"/>
        <v>422</v>
      </c>
      <c r="AD98" s="165" t="s">
        <v>1440</v>
      </c>
      <c r="AE98" s="165" t="s">
        <v>2089</v>
      </c>
      <c r="AF98" s="40" t="s">
        <v>2915</v>
      </c>
      <c r="AG98" s="40" t="s">
        <v>2916</v>
      </c>
      <c r="AH98" s="40" t="s">
        <v>2925</v>
      </c>
      <c r="AI98" s="40" t="s">
        <v>2935</v>
      </c>
    </row>
    <row r="99" spans="1:35">
      <c r="A99" s="44" t="str">
        <f>IF(C99="","",VLOOKUP('OPĆI DIO'!$C$1,'OPĆI DIO'!$O$4:$X$137,10,FALSE))</f>
        <v/>
      </c>
      <c r="B99" s="44" t="str">
        <f>IF(C99="","",VLOOKUP('OPĆI DIO'!$C$1,'OPĆI DIO'!$O$4:$X$137,9,FALSE))</f>
        <v/>
      </c>
      <c r="C99" s="50"/>
      <c r="D99" s="45" t="str">
        <f t="shared" si="21"/>
        <v/>
      </c>
      <c r="E99" s="50"/>
      <c r="F99" s="45" t="str">
        <f>IFERROR(VLOOKUP(E99,$X$5:$Z$128,2,FALSE),"")</f>
        <v/>
      </c>
      <c r="G99" s="248"/>
      <c r="H99" s="45" t="str">
        <f>IFERROR(VLOOKUP(G99,$AD$6:$AE$352,2,FALSE),"")</f>
        <v/>
      </c>
      <c r="I99" s="45" t="str">
        <f>IFERROR(VLOOKUP(G99,$AD$6:$AH$352,3,FALSE),"")</f>
        <v/>
      </c>
      <c r="J99" s="153"/>
      <c r="K99" s="153"/>
      <c r="L99" s="153"/>
      <c r="M99" s="153"/>
      <c r="N99" s="306"/>
      <c r="O99" s="175" t="str">
        <f>IF(C99="","",'OPĆI DIO'!$C$1)</f>
        <v/>
      </c>
      <c r="P99" s="40" t="str">
        <f t="shared" si="16"/>
        <v/>
      </c>
      <c r="Q99" s="40" t="str">
        <f t="shared" si="17"/>
        <v/>
      </c>
      <c r="R99" s="40" t="str">
        <f t="shared" si="18"/>
        <v/>
      </c>
      <c r="S99" s="40" t="str">
        <f t="shared" si="19"/>
        <v/>
      </c>
      <c r="T99" s="40" t="str">
        <f t="shared" si="20"/>
        <v/>
      </c>
      <c r="X99" s="40">
        <v>4226</v>
      </c>
      <c r="Y99" s="40" t="s">
        <v>159</v>
      </c>
      <c r="AA99" s="138" t="str">
        <f t="shared" si="24"/>
        <v>42</v>
      </c>
      <c r="AB99" s="40" t="str">
        <f t="shared" si="25"/>
        <v>422</v>
      </c>
      <c r="AD99" s="165" t="s">
        <v>2092</v>
      </c>
      <c r="AE99" s="165" t="s">
        <v>2093</v>
      </c>
      <c r="AF99" s="40" t="s">
        <v>2915</v>
      </c>
      <c r="AG99" s="40" t="s">
        <v>2916</v>
      </c>
      <c r="AH99" s="40" t="s">
        <v>2925</v>
      </c>
      <c r="AI99" s="40" t="s">
        <v>2935</v>
      </c>
    </row>
    <row r="100" spans="1:35">
      <c r="A100" s="44" t="str">
        <f>IF(C100="","",VLOOKUP('OPĆI DIO'!$C$1,'OPĆI DIO'!$O$4:$X$137,10,FALSE))</f>
        <v/>
      </c>
      <c r="B100" s="44" t="str">
        <f>IF(C100="","",VLOOKUP('OPĆI DIO'!$C$1,'OPĆI DIO'!$O$4:$X$137,9,FALSE))</f>
        <v/>
      </c>
      <c r="C100" s="50"/>
      <c r="D100" s="45" t="str">
        <f t="shared" si="21"/>
        <v/>
      </c>
      <c r="E100" s="50"/>
      <c r="F100" s="45" t="str">
        <f>IFERROR(VLOOKUP(E100,$X$5:$Z$128,2,FALSE),"")</f>
        <v/>
      </c>
      <c r="G100" s="248"/>
      <c r="H100" s="45" t="str">
        <f>IFERROR(VLOOKUP(G100,$AD$6:$AE$352,2,FALSE),"")</f>
        <v/>
      </c>
      <c r="I100" s="45" t="str">
        <f>IFERROR(VLOOKUP(G100,$AD$6:$AH$352,3,FALSE),"")</f>
        <v/>
      </c>
      <c r="J100" s="153"/>
      <c r="K100" s="153"/>
      <c r="L100" s="153"/>
      <c r="M100" s="153"/>
      <c r="N100" s="306"/>
      <c r="O100" s="175" t="str">
        <f>IF(C100="","",'OPĆI DIO'!$C$1)</f>
        <v/>
      </c>
      <c r="P100" s="40" t="str">
        <f t="shared" si="16"/>
        <v/>
      </c>
      <c r="Q100" s="40" t="str">
        <f t="shared" si="17"/>
        <v/>
      </c>
      <c r="R100" s="40" t="str">
        <f t="shared" si="18"/>
        <v/>
      </c>
      <c r="S100" s="40" t="str">
        <f t="shared" si="19"/>
        <v/>
      </c>
      <c r="T100" s="40" t="str">
        <f t="shared" si="20"/>
        <v/>
      </c>
      <c r="X100" s="40">
        <v>4227</v>
      </c>
      <c r="Y100" s="40" t="s">
        <v>127</v>
      </c>
      <c r="AA100" s="138" t="str">
        <f t="shared" si="24"/>
        <v>42</v>
      </c>
      <c r="AB100" s="40" t="str">
        <f t="shared" si="25"/>
        <v>422</v>
      </c>
      <c r="AD100" s="165" t="s">
        <v>1450</v>
      </c>
      <c r="AE100" s="165" t="s">
        <v>1451</v>
      </c>
      <c r="AF100" s="40" t="s">
        <v>2915</v>
      </c>
      <c r="AG100" s="40" t="s">
        <v>2916</v>
      </c>
      <c r="AH100" s="40" t="s">
        <v>2925</v>
      </c>
      <c r="AI100" s="40" t="s">
        <v>2935</v>
      </c>
    </row>
    <row r="101" spans="1:35">
      <c r="A101" s="44" t="str">
        <f>IF(C101="","",VLOOKUP('OPĆI DIO'!$C$1,'OPĆI DIO'!$O$4:$X$137,10,FALSE))</f>
        <v/>
      </c>
      <c r="B101" s="44" t="str">
        <f>IF(C101="","",VLOOKUP('OPĆI DIO'!$C$1,'OPĆI DIO'!$O$4:$X$137,9,FALSE))</f>
        <v/>
      </c>
      <c r="C101" s="50"/>
      <c r="D101" s="45" t="str">
        <f t="shared" si="21"/>
        <v/>
      </c>
      <c r="E101" s="50"/>
      <c r="F101" s="45" t="str">
        <f>IFERROR(VLOOKUP(E101,$X$5:$Z$128,2,FALSE),"")</f>
        <v/>
      </c>
      <c r="G101" s="248"/>
      <c r="H101" s="45" t="str">
        <f>IFERROR(VLOOKUP(G101,$AD$6:$AE$352,2,FALSE),"")</f>
        <v/>
      </c>
      <c r="I101" s="45" t="str">
        <f>IFERROR(VLOOKUP(G101,$AD$6:$AH$352,3,FALSE),"")</f>
        <v/>
      </c>
      <c r="J101" s="153"/>
      <c r="K101" s="153"/>
      <c r="L101" s="153"/>
      <c r="M101" s="153"/>
      <c r="N101" s="306"/>
      <c r="O101" s="175" t="str">
        <f>IF(C101="","",'OPĆI DIO'!$C$1)</f>
        <v/>
      </c>
      <c r="P101" s="40" t="str">
        <f t="shared" si="16"/>
        <v/>
      </c>
      <c r="Q101" s="40" t="str">
        <f t="shared" si="17"/>
        <v/>
      </c>
      <c r="R101" s="40" t="str">
        <f t="shared" si="18"/>
        <v/>
      </c>
      <c r="S101" s="40" t="str">
        <f t="shared" si="19"/>
        <v/>
      </c>
      <c r="T101" s="40" t="str">
        <f t="shared" si="20"/>
        <v/>
      </c>
      <c r="X101" s="40">
        <v>4231</v>
      </c>
      <c r="Y101" s="40" t="s">
        <v>160</v>
      </c>
      <c r="AA101" s="138" t="str">
        <f t="shared" si="24"/>
        <v>42</v>
      </c>
      <c r="AB101" s="40" t="str">
        <f t="shared" si="25"/>
        <v>423</v>
      </c>
      <c r="AD101" s="165" t="s">
        <v>1450</v>
      </c>
      <c r="AE101" s="165" t="s">
        <v>1451</v>
      </c>
      <c r="AF101" s="40" t="s">
        <v>2903</v>
      </c>
      <c r="AG101" s="40" t="s">
        <v>2904</v>
      </c>
      <c r="AH101" s="40" t="s">
        <v>2927</v>
      </c>
      <c r="AI101" s="40" t="s">
        <v>2928</v>
      </c>
    </row>
    <row r="102" spans="1:35">
      <c r="A102" s="44" t="str">
        <f>IF(C102="","",VLOOKUP('OPĆI DIO'!$C$1,'OPĆI DIO'!$O$4:$X$137,10,FALSE))</f>
        <v/>
      </c>
      <c r="B102" s="44" t="str">
        <f>IF(C102="","",VLOOKUP('OPĆI DIO'!$C$1,'OPĆI DIO'!$O$4:$X$137,9,FALSE))</f>
        <v/>
      </c>
      <c r="C102" s="50"/>
      <c r="D102" s="45" t="str">
        <f t="shared" si="21"/>
        <v/>
      </c>
      <c r="E102" s="50"/>
      <c r="F102" s="45" t="str">
        <f>IFERROR(VLOOKUP(E102,$X$5:$Z$128,2,FALSE),"")</f>
        <v/>
      </c>
      <c r="G102" s="248"/>
      <c r="H102" s="45" t="str">
        <f>IFERROR(VLOOKUP(G102,$AD$6:$AE$352,2,FALSE),"")</f>
        <v/>
      </c>
      <c r="I102" s="45" t="str">
        <f>IFERROR(VLOOKUP(G102,$AD$6:$AH$352,3,FALSE),"")</f>
        <v/>
      </c>
      <c r="J102" s="153"/>
      <c r="K102" s="153"/>
      <c r="L102" s="153"/>
      <c r="M102" s="153"/>
      <c r="N102" s="306"/>
      <c r="O102" s="175" t="str">
        <f>IF(C102="","",'OPĆI DIO'!$C$1)</f>
        <v/>
      </c>
      <c r="P102" s="40" t="str">
        <f t="shared" si="16"/>
        <v/>
      </c>
      <c r="Q102" s="40" t="str">
        <f t="shared" si="17"/>
        <v/>
      </c>
      <c r="R102" s="40" t="str">
        <f t="shared" si="18"/>
        <v/>
      </c>
      <c r="S102" s="40" t="str">
        <f t="shared" si="19"/>
        <v/>
      </c>
      <c r="T102" s="40" t="str">
        <f t="shared" si="20"/>
        <v/>
      </c>
      <c r="X102" s="40">
        <v>4233</v>
      </c>
      <c r="Y102" s="40" t="s">
        <v>168</v>
      </c>
      <c r="AA102" s="138" t="str">
        <f t="shared" ref="AA102:AA128" si="26">LEFT(X102,2)</f>
        <v>42</v>
      </c>
      <c r="AB102" s="40" t="str">
        <f t="shared" si="25"/>
        <v>423</v>
      </c>
      <c r="AD102" s="165" t="s">
        <v>4483</v>
      </c>
      <c r="AE102" s="165" t="s">
        <v>4484</v>
      </c>
      <c r="AF102" s="40" t="s">
        <v>2915</v>
      </c>
      <c r="AG102" s="40" t="s">
        <v>2916</v>
      </c>
      <c r="AH102" s="40" t="s">
        <v>2925</v>
      </c>
      <c r="AI102" s="40" t="s">
        <v>2936</v>
      </c>
    </row>
    <row r="103" spans="1:35">
      <c r="A103" s="44" t="str">
        <f>IF(C103="","",VLOOKUP('OPĆI DIO'!$C$1,'OPĆI DIO'!$O$4:$X$137,10,FALSE))</f>
        <v/>
      </c>
      <c r="B103" s="44" t="str">
        <f>IF(C103="","",VLOOKUP('OPĆI DIO'!$C$1,'OPĆI DIO'!$O$4:$X$137,9,FALSE))</f>
        <v/>
      </c>
      <c r="C103" s="50"/>
      <c r="D103" s="45" t="str">
        <f t="shared" si="21"/>
        <v/>
      </c>
      <c r="E103" s="50"/>
      <c r="F103" s="45" t="str">
        <f>IFERROR(VLOOKUP(E103,$X$5:$Z$128,2,FALSE),"")</f>
        <v/>
      </c>
      <c r="G103" s="248"/>
      <c r="H103" s="45" t="str">
        <f>IFERROR(VLOOKUP(G103,$AD$6:$AE$352,2,FALSE),"")</f>
        <v/>
      </c>
      <c r="I103" s="45" t="str">
        <f>IFERROR(VLOOKUP(G103,$AD$6:$AH$352,3,FALSE),"")</f>
        <v/>
      </c>
      <c r="J103" s="153"/>
      <c r="K103" s="153"/>
      <c r="L103" s="153"/>
      <c r="M103" s="153"/>
      <c r="N103" s="306"/>
      <c r="O103" s="175" t="str">
        <f>IF(C103="","",'OPĆI DIO'!$C$1)</f>
        <v/>
      </c>
      <c r="P103" s="40" t="str">
        <f t="shared" si="16"/>
        <v/>
      </c>
      <c r="Q103" s="40" t="str">
        <f t="shared" si="17"/>
        <v/>
      </c>
      <c r="R103" s="40" t="str">
        <f t="shared" si="18"/>
        <v/>
      </c>
      <c r="S103" s="40" t="str">
        <f t="shared" si="19"/>
        <v/>
      </c>
      <c r="T103" s="40" t="str">
        <f t="shared" si="20"/>
        <v/>
      </c>
      <c r="X103" s="40">
        <v>4241</v>
      </c>
      <c r="Y103" s="40" t="s">
        <v>105</v>
      </c>
      <c r="AA103" s="138" t="str">
        <f t="shared" si="26"/>
        <v>42</v>
      </c>
      <c r="AB103" s="40" t="str">
        <f t="shared" si="25"/>
        <v>424</v>
      </c>
      <c r="AD103" s="165" t="s">
        <v>1313</v>
      </c>
      <c r="AE103" s="165" t="s">
        <v>1314</v>
      </c>
      <c r="AF103" s="40" t="s">
        <v>2917</v>
      </c>
      <c r="AG103" s="40" t="s">
        <v>2918</v>
      </c>
      <c r="AH103" s="40" t="s">
        <v>2925</v>
      </c>
      <c r="AI103" s="40" t="s">
        <v>2935</v>
      </c>
    </row>
    <row r="104" spans="1:35">
      <c r="A104" s="44" t="str">
        <f>IF(C104="","",VLOOKUP('OPĆI DIO'!$C$1,'OPĆI DIO'!$O$4:$X$137,10,FALSE))</f>
        <v/>
      </c>
      <c r="B104" s="44" t="str">
        <f>IF(C104="","",VLOOKUP('OPĆI DIO'!$C$1,'OPĆI DIO'!$O$4:$X$137,9,FALSE))</f>
        <v/>
      </c>
      <c r="C104" s="50"/>
      <c r="D104" s="45" t="str">
        <f t="shared" si="21"/>
        <v/>
      </c>
      <c r="E104" s="50"/>
      <c r="F104" s="45" t="str">
        <f>IFERROR(VLOOKUP(E104,$X$5:$Z$128,2,FALSE),"")</f>
        <v/>
      </c>
      <c r="G104" s="248"/>
      <c r="H104" s="45" t="str">
        <f>IFERROR(VLOOKUP(G104,$AD$6:$AE$352,2,FALSE),"")</f>
        <v/>
      </c>
      <c r="I104" s="45" t="str">
        <f>IFERROR(VLOOKUP(G104,$AD$6:$AH$352,3,FALSE),"")</f>
        <v/>
      </c>
      <c r="J104" s="153"/>
      <c r="K104" s="153"/>
      <c r="L104" s="153"/>
      <c r="M104" s="153"/>
      <c r="N104" s="306"/>
      <c r="O104" s="175" t="str">
        <f>IF(C104="","",'OPĆI DIO'!$C$1)</f>
        <v/>
      </c>
      <c r="P104" s="40" t="str">
        <f t="shared" si="16"/>
        <v/>
      </c>
      <c r="Q104" s="40" t="str">
        <f t="shared" si="17"/>
        <v/>
      </c>
      <c r="R104" s="40" t="str">
        <f t="shared" si="18"/>
        <v/>
      </c>
      <c r="S104" s="40" t="str">
        <f t="shared" si="19"/>
        <v/>
      </c>
      <c r="T104" s="40" t="str">
        <f t="shared" si="20"/>
        <v/>
      </c>
      <c r="X104" s="40">
        <v>4242</v>
      </c>
      <c r="Y104" s="40" t="s">
        <v>137</v>
      </c>
      <c r="AA104" s="138" t="str">
        <f t="shared" si="26"/>
        <v>42</v>
      </c>
      <c r="AB104" s="40" t="str">
        <f t="shared" si="25"/>
        <v>424</v>
      </c>
      <c r="AD104" s="165" t="s">
        <v>1315</v>
      </c>
      <c r="AE104" s="165" t="s">
        <v>1316</v>
      </c>
      <c r="AF104" s="40" t="s">
        <v>2917</v>
      </c>
      <c r="AG104" s="40" t="s">
        <v>2918</v>
      </c>
      <c r="AH104" s="40" t="s">
        <v>2927</v>
      </c>
      <c r="AI104" s="40" t="s">
        <v>2928</v>
      </c>
    </row>
    <row r="105" spans="1:35" ht="15" thickBot="1">
      <c r="A105" s="44" t="str">
        <f>IF(C105="","",VLOOKUP('OPĆI DIO'!$C$1,'OPĆI DIO'!$O$4:$X$137,10,FALSE))</f>
        <v/>
      </c>
      <c r="B105" s="44" t="str">
        <f>IF(C105="","",VLOOKUP('OPĆI DIO'!$C$1,'OPĆI DIO'!$O$4:$X$137,9,FALSE))</f>
        <v/>
      </c>
      <c r="C105" s="245"/>
      <c r="D105" s="45" t="str">
        <f t="shared" si="21"/>
        <v/>
      </c>
      <c r="E105" s="245"/>
      <c r="F105" s="45" t="str">
        <f>IFERROR(VLOOKUP(E105,$X$5:$Z$128,2,FALSE),"")</f>
        <v/>
      </c>
      <c r="G105" s="248"/>
      <c r="H105" s="45" t="str">
        <f>IFERROR(VLOOKUP(G105,$AD$6:$AE$352,2,FALSE),"")</f>
        <v/>
      </c>
      <c r="I105" s="45" t="str">
        <f>IFERROR(VLOOKUP(G105,$AD$6:$AH$352,3,FALSE),"")</f>
        <v/>
      </c>
      <c r="J105" s="153"/>
      <c r="K105" s="153"/>
      <c r="L105" s="153"/>
      <c r="M105" s="153"/>
      <c r="N105" s="306"/>
      <c r="O105" s="175" t="str">
        <f>IF(C105="","",'OPĆI DIO'!$C$1)</f>
        <v/>
      </c>
      <c r="P105" s="40" t="str">
        <f t="shared" si="16"/>
        <v/>
      </c>
      <c r="Q105" s="40" t="str">
        <f t="shared" si="17"/>
        <v/>
      </c>
      <c r="R105" s="40" t="str">
        <f t="shared" si="18"/>
        <v/>
      </c>
      <c r="S105" s="40" t="str">
        <f t="shared" si="19"/>
        <v/>
      </c>
      <c r="T105" s="40" t="str">
        <f t="shared" si="20"/>
        <v/>
      </c>
      <c r="X105" s="40">
        <v>4244</v>
      </c>
      <c r="Y105" s="40" t="s">
        <v>169</v>
      </c>
      <c r="AA105" s="138" t="str">
        <f t="shared" si="26"/>
        <v>42</v>
      </c>
      <c r="AB105" s="40" t="str">
        <f t="shared" si="25"/>
        <v>424</v>
      </c>
      <c r="AD105" s="165" t="s">
        <v>1317</v>
      </c>
      <c r="AE105" s="165" t="s">
        <v>1318</v>
      </c>
      <c r="AF105" s="40" t="s">
        <v>2917</v>
      </c>
      <c r="AG105" s="40" t="s">
        <v>2918</v>
      </c>
      <c r="AH105" s="40" t="s">
        <v>2927</v>
      </c>
      <c r="AI105" s="40" t="s">
        <v>2928</v>
      </c>
    </row>
    <row r="106" spans="1:35">
      <c r="A106" s="44" t="str">
        <f>IF(C106="","",VLOOKUP('OPĆI DIO'!$C$1,'OPĆI DIO'!$O$4:$X$137,10,FALSE))</f>
        <v/>
      </c>
      <c r="B106" s="44" t="str">
        <f>IF(C106="","",VLOOKUP('OPĆI DIO'!$C$1,'OPĆI DIO'!$O$4:$X$137,9,FALSE))</f>
        <v/>
      </c>
      <c r="C106" s="50"/>
      <c r="D106" s="45" t="str">
        <f t="shared" si="21"/>
        <v/>
      </c>
      <c r="E106" s="50"/>
      <c r="F106" s="45" t="str">
        <f>IFERROR(VLOOKUP(E106,$X$5:$Z$128,2,FALSE),"")</f>
        <v/>
      </c>
      <c r="G106" s="247"/>
      <c r="H106" s="45" t="str">
        <f>IFERROR(VLOOKUP(G106,$AD$6:$AE$352,2,FALSE),"")</f>
        <v/>
      </c>
      <c r="I106" s="45" t="str">
        <f>IFERROR(VLOOKUP(G106,$AD$6:$AH$352,3,FALSE),"")</f>
        <v/>
      </c>
      <c r="J106" s="153"/>
      <c r="K106" s="153"/>
      <c r="L106" s="153"/>
      <c r="M106" s="153"/>
      <c r="N106" s="306"/>
      <c r="O106" s="175" t="str">
        <f>IF(C106="","",'OPĆI DIO'!$C$1)</f>
        <v/>
      </c>
      <c r="P106" s="40" t="str">
        <f t="shared" si="16"/>
        <v/>
      </c>
      <c r="Q106" s="40" t="str">
        <f t="shared" si="17"/>
        <v/>
      </c>
      <c r="R106" s="40" t="str">
        <f t="shared" si="18"/>
        <v/>
      </c>
      <c r="S106" s="40" t="str">
        <f t="shared" si="19"/>
        <v/>
      </c>
      <c r="T106" s="40" t="str">
        <f t="shared" si="20"/>
        <v/>
      </c>
      <c r="X106" s="40">
        <v>4251</v>
      </c>
      <c r="Y106" s="40" t="s">
        <v>161</v>
      </c>
      <c r="AA106" s="138" t="str">
        <f t="shared" si="26"/>
        <v>42</v>
      </c>
      <c r="AB106" s="40" t="str">
        <f t="shared" si="25"/>
        <v>425</v>
      </c>
      <c r="AD106" s="165" t="s">
        <v>1319</v>
      </c>
      <c r="AE106" s="165" t="s">
        <v>1320</v>
      </c>
      <c r="AF106" s="40" t="s">
        <v>2917</v>
      </c>
      <c r="AG106" s="40" t="s">
        <v>2918</v>
      </c>
      <c r="AH106" s="40" t="s">
        <v>2925</v>
      </c>
      <c r="AI106" s="40" t="s">
        <v>2935</v>
      </c>
    </row>
    <row r="107" spans="1:35">
      <c r="A107" s="44" t="str">
        <f>IF(C107="","",VLOOKUP('OPĆI DIO'!$C$1,'OPĆI DIO'!$O$4:$X$137,10,FALSE))</f>
        <v/>
      </c>
      <c r="B107" s="44" t="str">
        <f>IF(C107="","",VLOOKUP('OPĆI DIO'!$C$1,'OPĆI DIO'!$O$4:$X$137,9,FALSE))</f>
        <v/>
      </c>
      <c r="C107" s="50"/>
      <c r="D107" s="45" t="str">
        <f t="shared" si="21"/>
        <v/>
      </c>
      <c r="E107" s="50"/>
      <c r="F107" s="45" t="str">
        <f>IFERROR(VLOOKUP(E107,$X$5:$Z$128,2,FALSE),"")</f>
        <v/>
      </c>
      <c r="G107" s="249"/>
      <c r="H107" s="45" t="str">
        <f>IFERROR(VLOOKUP(G107,$AD$6:$AE$352,2,FALSE),"")</f>
        <v/>
      </c>
      <c r="I107" s="45" t="str">
        <f>IFERROR(VLOOKUP(G107,$AD$6:$AH$352,3,FALSE),"")</f>
        <v/>
      </c>
      <c r="J107" s="153"/>
      <c r="K107" s="153"/>
      <c r="L107" s="153"/>
      <c r="M107" s="153"/>
      <c r="N107" s="306"/>
      <c r="O107" s="175" t="str">
        <f>IF(C107="","",'OPĆI DIO'!$C$1)</f>
        <v/>
      </c>
      <c r="P107" s="40" t="str">
        <f t="shared" si="16"/>
        <v/>
      </c>
      <c r="Q107" s="40" t="str">
        <f t="shared" si="17"/>
        <v/>
      </c>
      <c r="R107" s="40" t="str">
        <f t="shared" si="18"/>
        <v/>
      </c>
      <c r="S107" s="40" t="str">
        <f t="shared" si="19"/>
        <v/>
      </c>
      <c r="T107" s="40" t="str">
        <f t="shared" si="20"/>
        <v/>
      </c>
      <c r="X107" s="40">
        <v>4252</v>
      </c>
      <c r="Y107" s="40" t="s">
        <v>162</v>
      </c>
      <c r="AA107" s="138" t="str">
        <f t="shared" si="26"/>
        <v>42</v>
      </c>
      <c r="AB107" s="40" t="str">
        <f t="shared" si="25"/>
        <v>425</v>
      </c>
      <c r="AD107" s="165" t="s">
        <v>1321</v>
      </c>
      <c r="AE107" s="165" t="s">
        <v>1322</v>
      </c>
      <c r="AF107" s="40" t="s">
        <v>2917</v>
      </c>
      <c r="AG107" s="40" t="s">
        <v>2918</v>
      </c>
      <c r="AH107" s="40" t="s">
        <v>2925</v>
      </c>
      <c r="AI107" s="40" t="s">
        <v>2933</v>
      </c>
    </row>
    <row r="108" spans="1:35">
      <c r="A108" s="44" t="str">
        <f>IF(C108="","",VLOOKUP('OPĆI DIO'!$C$1,'OPĆI DIO'!$O$4:$X$137,10,FALSE))</f>
        <v/>
      </c>
      <c r="B108" s="44" t="str">
        <f>IF(C108="","",VLOOKUP('OPĆI DIO'!$C$1,'OPĆI DIO'!$O$4:$X$137,9,FALSE))</f>
        <v/>
      </c>
      <c r="C108" s="50"/>
      <c r="D108" s="45" t="str">
        <f t="shared" si="21"/>
        <v/>
      </c>
      <c r="E108" s="246"/>
      <c r="F108" s="45" t="str">
        <f>IFERROR(VLOOKUP(E108,$X$5:$Z$128,2,FALSE),"")</f>
        <v/>
      </c>
      <c r="G108" s="248"/>
      <c r="H108" s="45" t="str">
        <f>IFERROR(VLOOKUP(G108,$AD$6:$AE$352,2,FALSE),"")</f>
        <v/>
      </c>
      <c r="I108" s="45" t="str">
        <f>IFERROR(VLOOKUP(G108,$AD$6:$AH$352,3,FALSE),"")</f>
        <v/>
      </c>
      <c r="J108" s="153"/>
      <c r="K108" s="153"/>
      <c r="L108" s="153"/>
      <c r="M108" s="153"/>
      <c r="N108" s="306"/>
      <c r="O108" s="175" t="str">
        <f>IF(C108="","",'OPĆI DIO'!$C$1)</f>
        <v/>
      </c>
      <c r="P108" s="40" t="str">
        <f t="shared" si="16"/>
        <v/>
      </c>
      <c r="Q108" s="40" t="str">
        <f t="shared" si="17"/>
        <v/>
      </c>
      <c r="R108" s="40" t="str">
        <f t="shared" si="18"/>
        <v/>
      </c>
      <c r="S108" s="40" t="str">
        <f t="shared" si="19"/>
        <v/>
      </c>
      <c r="T108" s="40" t="str">
        <f t="shared" si="20"/>
        <v/>
      </c>
      <c r="X108" s="40">
        <v>4262</v>
      </c>
      <c r="Y108" s="40" t="s">
        <v>106</v>
      </c>
      <c r="AA108" s="138" t="str">
        <f t="shared" si="26"/>
        <v>42</v>
      </c>
      <c r="AB108" s="40" t="str">
        <f t="shared" si="25"/>
        <v>426</v>
      </c>
      <c r="AD108" s="165" t="s">
        <v>1323</v>
      </c>
      <c r="AE108" s="165" t="s">
        <v>1324</v>
      </c>
      <c r="AF108" s="40" t="s">
        <v>2917</v>
      </c>
      <c r="AG108" s="40" t="s">
        <v>2918</v>
      </c>
      <c r="AH108" s="40" t="s">
        <v>2927</v>
      </c>
      <c r="AI108" s="40" t="s">
        <v>2928</v>
      </c>
    </row>
    <row r="109" spans="1:35">
      <c r="A109" s="44" t="str">
        <f>IF(C109="","",VLOOKUP('OPĆI DIO'!$C$1,'OPĆI DIO'!$O$4:$X$137,10,FALSE))</f>
        <v/>
      </c>
      <c r="B109" s="44" t="str">
        <f>IF(C109="","",VLOOKUP('OPĆI DIO'!$C$1,'OPĆI DIO'!$O$4:$X$137,9,FALSE))</f>
        <v/>
      </c>
      <c r="C109" s="50"/>
      <c r="D109" s="45" t="str">
        <f t="shared" si="21"/>
        <v/>
      </c>
      <c r="E109" s="50"/>
      <c r="F109" s="45" t="str">
        <f>IFERROR(VLOOKUP(E109,$X$5:$Z$128,2,FALSE),"")</f>
        <v/>
      </c>
      <c r="G109" s="247"/>
      <c r="H109" s="45" t="str">
        <f>IFERROR(VLOOKUP(G109,$AD$6:$AE$352,2,FALSE),"")</f>
        <v/>
      </c>
      <c r="I109" s="45" t="str">
        <f>IFERROR(VLOOKUP(G109,$AD$6:$AH$352,3,FALSE),"")</f>
        <v/>
      </c>
      <c r="J109" s="153"/>
      <c r="K109" s="153"/>
      <c r="L109" s="153"/>
      <c r="M109" s="153"/>
      <c r="N109" s="306"/>
      <c r="O109" s="175" t="str">
        <f>IF(C109="","",'OPĆI DIO'!$C$1)</f>
        <v/>
      </c>
      <c r="P109" s="40" t="str">
        <f t="shared" si="16"/>
        <v/>
      </c>
      <c r="Q109" s="40" t="str">
        <f t="shared" si="17"/>
        <v/>
      </c>
      <c r="R109" s="40" t="str">
        <f t="shared" si="18"/>
        <v/>
      </c>
      <c r="S109" s="40" t="str">
        <f t="shared" si="19"/>
        <v/>
      </c>
      <c r="T109" s="40" t="str">
        <f t="shared" si="20"/>
        <v/>
      </c>
      <c r="X109" s="40">
        <v>4263</v>
      </c>
      <c r="Y109" s="40" t="s">
        <v>163</v>
      </c>
      <c r="AA109" s="138" t="str">
        <f t="shared" si="26"/>
        <v>42</v>
      </c>
      <c r="AB109" s="40" t="str">
        <f t="shared" si="25"/>
        <v>426</v>
      </c>
      <c r="AD109" s="165" t="s">
        <v>1325</v>
      </c>
      <c r="AE109" s="165" t="s">
        <v>1326</v>
      </c>
      <c r="AF109" s="40" t="s">
        <v>2917</v>
      </c>
      <c r="AG109" s="40" t="s">
        <v>2918</v>
      </c>
      <c r="AH109" s="40" t="s">
        <v>2925</v>
      </c>
      <c r="AI109" s="40" t="s">
        <v>2935</v>
      </c>
    </row>
    <row r="110" spans="1:35">
      <c r="A110" s="44" t="str">
        <f>IF(C110="","",VLOOKUP('OPĆI DIO'!$C$1,'OPĆI DIO'!$O$4:$X$137,10,FALSE))</f>
        <v/>
      </c>
      <c r="B110" s="44" t="str">
        <f>IF(C110="","",VLOOKUP('OPĆI DIO'!$C$1,'OPĆI DIO'!$O$4:$X$137,9,FALSE))</f>
        <v/>
      </c>
      <c r="C110" s="50"/>
      <c r="D110" s="45" t="str">
        <f t="shared" si="21"/>
        <v/>
      </c>
      <c r="E110" s="50"/>
      <c r="F110" s="45" t="str">
        <f>IFERROR(VLOOKUP(E110,$X$5:$Z$128,2,FALSE),"")</f>
        <v/>
      </c>
      <c r="G110" s="81"/>
      <c r="H110" s="45" t="str">
        <f>IFERROR(VLOOKUP(G110,$AD$6:$AE$352,2,FALSE),"")</f>
        <v/>
      </c>
      <c r="I110" s="45" t="str">
        <f>IFERROR(VLOOKUP(G110,$AD$6:$AH$352,3,FALSE),"")</f>
        <v/>
      </c>
      <c r="J110" s="80"/>
      <c r="K110" s="80"/>
      <c r="L110" s="80"/>
      <c r="M110" s="80"/>
      <c r="N110" s="306"/>
      <c r="O110" s="175" t="str">
        <f>IF(C110="","",'OPĆI DIO'!$C$1)</f>
        <v/>
      </c>
      <c r="P110" s="40" t="str">
        <f t="shared" si="16"/>
        <v/>
      </c>
      <c r="Q110" s="40" t="str">
        <f t="shared" si="17"/>
        <v/>
      </c>
      <c r="R110" s="40" t="str">
        <f t="shared" si="18"/>
        <v/>
      </c>
      <c r="S110" s="40" t="str">
        <f t="shared" si="19"/>
        <v/>
      </c>
      <c r="T110" s="40" t="str">
        <f t="shared" si="20"/>
        <v/>
      </c>
      <c r="X110" s="40">
        <v>4264</v>
      </c>
      <c r="Y110" s="40" t="s">
        <v>118</v>
      </c>
      <c r="AA110" s="138" t="str">
        <f t="shared" si="26"/>
        <v>42</v>
      </c>
      <c r="AB110" s="40" t="str">
        <f t="shared" si="25"/>
        <v>426</v>
      </c>
      <c r="AD110" s="165" t="s">
        <v>1327</v>
      </c>
      <c r="AE110" s="165" t="s">
        <v>1328</v>
      </c>
      <c r="AF110" s="40" t="s">
        <v>2917</v>
      </c>
      <c r="AG110" s="40" t="s">
        <v>2918</v>
      </c>
      <c r="AH110" s="40" t="s">
        <v>2925</v>
      </c>
      <c r="AI110" s="40" t="s">
        <v>2935</v>
      </c>
    </row>
    <row r="111" spans="1:35">
      <c r="A111" s="44" t="str">
        <f>IF(C111="","",VLOOKUP('OPĆI DIO'!$C$1,'OPĆI DIO'!$O$4:$X$137,10,FALSE))</f>
        <v/>
      </c>
      <c r="B111" s="44" t="str">
        <f>IF(C111="","",VLOOKUP('OPĆI DIO'!$C$1,'OPĆI DIO'!$O$4:$X$137,9,FALSE))</f>
        <v/>
      </c>
      <c r="C111" s="50"/>
      <c r="D111" s="45" t="str">
        <f t="shared" si="21"/>
        <v/>
      </c>
      <c r="E111" s="50"/>
      <c r="F111" s="45" t="str">
        <f>IFERROR(VLOOKUP(E111,$X$5:$Z$128,2,FALSE),"")</f>
        <v/>
      </c>
      <c r="G111" s="247"/>
      <c r="H111" s="45" t="str">
        <f>IFERROR(VLOOKUP(G111,$AD$6:$AE$352,2,FALSE),"")</f>
        <v/>
      </c>
      <c r="I111" s="45" t="str">
        <f>IFERROR(VLOOKUP(G111,$AD$6:$AH$352,3,FALSE),"")</f>
        <v/>
      </c>
      <c r="J111" s="80"/>
      <c r="K111" s="80"/>
      <c r="L111" s="80"/>
      <c r="M111" s="80"/>
      <c r="N111" s="306"/>
      <c r="O111" s="175" t="str">
        <f>IF(C111="","",'OPĆI DIO'!$C$1)</f>
        <v/>
      </c>
      <c r="P111" s="40" t="str">
        <f t="shared" si="16"/>
        <v/>
      </c>
      <c r="Q111" s="40" t="str">
        <f t="shared" si="17"/>
        <v/>
      </c>
      <c r="R111" s="40" t="str">
        <f t="shared" si="18"/>
        <v/>
      </c>
      <c r="S111" s="40" t="str">
        <f t="shared" si="19"/>
        <v/>
      </c>
      <c r="T111" s="40" t="str">
        <f t="shared" si="20"/>
        <v/>
      </c>
      <c r="X111" s="40">
        <v>4312</v>
      </c>
      <c r="Y111" s="40" t="s">
        <v>120</v>
      </c>
      <c r="AA111" s="138" t="str">
        <f t="shared" si="26"/>
        <v>43</v>
      </c>
      <c r="AB111" s="40" t="str">
        <f t="shared" si="25"/>
        <v>431</v>
      </c>
      <c r="AD111" s="165" t="s">
        <v>1329</v>
      </c>
      <c r="AE111" s="165" t="s">
        <v>1330</v>
      </c>
      <c r="AF111" s="40" t="s">
        <v>2917</v>
      </c>
      <c r="AG111" s="40" t="s">
        <v>2918</v>
      </c>
      <c r="AH111" s="40" t="s">
        <v>2925</v>
      </c>
      <c r="AI111" s="40" t="s">
        <v>2935</v>
      </c>
    </row>
    <row r="112" spans="1:35">
      <c r="A112" s="44" t="str">
        <f>IF(C112="","",VLOOKUP('OPĆI DIO'!$C$1,'OPĆI DIO'!$O$4:$X$137,10,FALSE))</f>
        <v/>
      </c>
      <c r="B112" s="44" t="str">
        <f>IF(C112="","",VLOOKUP('OPĆI DIO'!$C$1,'OPĆI DIO'!$O$4:$X$137,9,FALSE))</f>
        <v/>
      </c>
      <c r="C112" s="50"/>
      <c r="D112" s="45" t="str">
        <f t="shared" si="21"/>
        <v/>
      </c>
      <c r="E112" s="50"/>
      <c r="F112" s="45" t="str">
        <f>IFERROR(VLOOKUP(E112,$X$5:$Z$128,2,FALSE),"")</f>
        <v/>
      </c>
      <c r="G112" s="247"/>
      <c r="H112" s="45" t="str">
        <f>IFERROR(VLOOKUP(G112,$AD$6:$AE$352,2,FALSE),"")</f>
        <v/>
      </c>
      <c r="I112" s="45" t="str">
        <f>IFERROR(VLOOKUP(G112,$AD$6:$AH$352,3,FALSE),"")</f>
        <v/>
      </c>
      <c r="J112" s="153"/>
      <c r="K112" s="153"/>
      <c r="L112" s="153"/>
      <c r="M112" s="153"/>
      <c r="N112" s="306"/>
      <c r="O112" s="175" t="str">
        <f>IF(C112="","",'OPĆI DIO'!$C$1)</f>
        <v/>
      </c>
      <c r="P112" s="40" t="str">
        <f t="shared" si="16"/>
        <v/>
      </c>
      <c r="Q112" s="40" t="str">
        <f t="shared" si="17"/>
        <v/>
      </c>
      <c r="R112" s="40" t="str">
        <f t="shared" si="18"/>
        <v/>
      </c>
      <c r="S112" s="40" t="str">
        <f t="shared" si="19"/>
        <v/>
      </c>
      <c r="T112" s="40" t="str">
        <f t="shared" si="20"/>
        <v/>
      </c>
      <c r="X112" s="40">
        <v>4411</v>
      </c>
      <c r="Y112" s="40" t="s">
        <v>164</v>
      </c>
      <c r="AA112" s="138" t="str">
        <f t="shared" si="26"/>
        <v>44</v>
      </c>
      <c r="AB112" s="40" t="str">
        <f t="shared" si="25"/>
        <v>441</v>
      </c>
      <c r="AD112" s="165" t="s">
        <v>1335</v>
      </c>
      <c r="AE112" s="165" t="s">
        <v>1336</v>
      </c>
      <c r="AF112" s="40" t="s">
        <v>2907</v>
      </c>
      <c r="AG112" s="40" t="s">
        <v>2908</v>
      </c>
      <c r="AH112" s="40" t="s">
        <v>2925</v>
      </c>
      <c r="AI112" s="40" t="s">
        <v>2935</v>
      </c>
    </row>
    <row r="113" spans="1:35">
      <c r="A113" s="44" t="str">
        <f>IF(C113="","",VLOOKUP('OPĆI DIO'!$C$1,'OPĆI DIO'!$O$4:$X$137,10,FALSE))</f>
        <v/>
      </c>
      <c r="B113" s="44" t="str">
        <f>IF(C113="","",VLOOKUP('OPĆI DIO'!$C$1,'OPĆI DIO'!$O$4:$X$137,9,FALSE))</f>
        <v/>
      </c>
      <c r="C113" s="50"/>
      <c r="D113" s="45" t="str">
        <f t="shared" si="21"/>
        <v/>
      </c>
      <c r="E113" s="50"/>
      <c r="F113" s="45" t="str">
        <f>IFERROR(VLOOKUP(E113,$X$5:$Z$128,2,FALSE),"")</f>
        <v/>
      </c>
      <c r="G113" s="247"/>
      <c r="H113" s="45" t="str">
        <f>IFERROR(VLOOKUP(G113,$AD$6:$AE$352,2,FALSE),"")</f>
        <v/>
      </c>
      <c r="I113" s="45" t="str">
        <f>IFERROR(VLOOKUP(G113,$AD$6:$AH$352,3,FALSE),"")</f>
        <v/>
      </c>
      <c r="J113" s="153"/>
      <c r="K113" s="153"/>
      <c r="L113" s="153"/>
      <c r="M113" s="153"/>
      <c r="N113" s="306"/>
      <c r="O113" s="175" t="str">
        <f>IF(C113="","",'OPĆI DIO'!$C$1)</f>
        <v/>
      </c>
      <c r="P113" s="40" t="str">
        <f t="shared" si="16"/>
        <v/>
      </c>
      <c r="Q113" s="40" t="str">
        <f t="shared" si="17"/>
        <v/>
      </c>
      <c r="R113" s="40" t="str">
        <f t="shared" si="18"/>
        <v/>
      </c>
      <c r="S113" s="40" t="str">
        <f t="shared" si="19"/>
        <v/>
      </c>
      <c r="T113" s="40" t="str">
        <f t="shared" si="20"/>
        <v/>
      </c>
      <c r="X113" s="40">
        <v>4511</v>
      </c>
      <c r="Y113" s="40" t="s">
        <v>119</v>
      </c>
      <c r="AA113" s="138" t="str">
        <f t="shared" si="26"/>
        <v>45</v>
      </c>
      <c r="AB113" s="40" t="str">
        <f t="shared" si="25"/>
        <v>451</v>
      </c>
      <c r="AD113" s="165" t="s">
        <v>1337</v>
      </c>
      <c r="AE113" s="165" t="s">
        <v>1338</v>
      </c>
      <c r="AF113" s="40" t="s">
        <v>2917</v>
      </c>
      <c r="AG113" s="40" t="s">
        <v>2918</v>
      </c>
      <c r="AH113" s="40" t="s">
        <v>2925</v>
      </c>
      <c r="AI113" s="40" t="s">
        <v>2935</v>
      </c>
    </row>
    <row r="114" spans="1:35">
      <c r="A114" s="44" t="str">
        <f>IF(C114="","",VLOOKUP('OPĆI DIO'!$C$1,'OPĆI DIO'!$O$4:$X$137,10,FALSE))</f>
        <v/>
      </c>
      <c r="B114" s="44" t="str">
        <f>IF(C114="","",VLOOKUP('OPĆI DIO'!$C$1,'OPĆI DIO'!$O$4:$X$137,9,FALSE))</f>
        <v/>
      </c>
      <c r="C114" s="50"/>
      <c r="D114" s="45" t="str">
        <f t="shared" si="21"/>
        <v/>
      </c>
      <c r="E114" s="50"/>
      <c r="F114" s="45" t="str">
        <f>IFERROR(VLOOKUP(E114,$X$5:$Z$128,2,FALSE),"")</f>
        <v/>
      </c>
      <c r="G114" s="247"/>
      <c r="H114" s="45" t="str">
        <f>IFERROR(VLOOKUP(G114,$AD$6:$AE$352,2,FALSE),"")</f>
        <v/>
      </c>
      <c r="I114" s="45" t="str">
        <f>IFERROR(VLOOKUP(G114,$AD$6:$AH$352,3,FALSE),"")</f>
        <v/>
      </c>
      <c r="J114" s="153"/>
      <c r="K114" s="153"/>
      <c r="L114" s="153"/>
      <c r="M114" s="153"/>
      <c r="N114" s="306"/>
      <c r="O114" s="175" t="str">
        <f>IF(C114="","",'OPĆI DIO'!$C$1)</f>
        <v/>
      </c>
      <c r="P114" s="40" t="str">
        <f t="shared" si="16"/>
        <v/>
      </c>
      <c r="Q114" s="40" t="str">
        <f t="shared" si="17"/>
        <v/>
      </c>
      <c r="R114" s="40" t="str">
        <f t="shared" si="18"/>
        <v/>
      </c>
      <c r="S114" s="40" t="str">
        <f t="shared" si="19"/>
        <v/>
      </c>
      <c r="T114" s="40" t="str">
        <f t="shared" si="20"/>
        <v/>
      </c>
      <c r="X114" s="40">
        <v>4521</v>
      </c>
      <c r="Y114" s="40" t="s">
        <v>138</v>
      </c>
      <c r="AA114" s="138" t="str">
        <f t="shared" si="26"/>
        <v>45</v>
      </c>
      <c r="AB114" s="40" t="str">
        <f t="shared" si="25"/>
        <v>452</v>
      </c>
      <c r="AD114" s="165" t="s">
        <v>1340</v>
      </c>
      <c r="AE114" s="165" t="s">
        <v>1341</v>
      </c>
      <c r="AF114" s="40" t="s">
        <v>2907</v>
      </c>
      <c r="AG114" s="40" t="s">
        <v>2908</v>
      </c>
      <c r="AH114" s="40" t="s">
        <v>2925</v>
      </c>
      <c r="AI114" s="40" t="s">
        <v>2935</v>
      </c>
    </row>
    <row r="115" spans="1:35">
      <c r="A115" s="44" t="str">
        <f>IF(C115="","",VLOOKUP('OPĆI DIO'!$C$1,'OPĆI DIO'!$O$4:$X$137,10,FALSE))</f>
        <v/>
      </c>
      <c r="B115" s="44" t="str">
        <f>IF(C115="","",VLOOKUP('OPĆI DIO'!$C$1,'OPĆI DIO'!$O$4:$X$137,9,FALSE))</f>
        <v/>
      </c>
      <c r="C115" s="50"/>
      <c r="D115" s="45" t="str">
        <f t="shared" si="21"/>
        <v/>
      </c>
      <c r="E115" s="50"/>
      <c r="F115" s="45" t="str">
        <f>IFERROR(VLOOKUP(E115,$X$5:$Z$128,2,FALSE),"")</f>
        <v/>
      </c>
      <c r="G115" s="247"/>
      <c r="H115" s="45" t="str">
        <f>IFERROR(VLOOKUP(G115,$AD$6:$AE$352,2,FALSE),"")</f>
        <v/>
      </c>
      <c r="I115" s="45" t="str">
        <f>IFERROR(VLOOKUP(G115,$AD$6:$AH$352,3,FALSE),"")</f>
        <v/>
      </c>
      <c r="J115" s="153"/>
      <c r="K115" s="153"/>
      <c r="L115" s="153"/>
      <c r="M115" s="153"/>
      <c r="N115" s="306"/>
      <c r="O115" s="175" t="str">
        <f>IF(C115="","",'OPĆI DIO'!$C$1)</f>
        <v/>
      </c>
      <c r="P115" s="40" t="str">
        <f t="shared" si="16"/>
        <v/>
      </c>
      <c r="Q115" s="40" t="str">
        <f t="shared" si="17"/>
        <v/>
      </c>
      <c r="R115" s="40" t="str">
        <f t="shared" si="18"/>
        <v/>
      </c>
      <c r="S115" s="40" t="str">
        <f t="shared" si="19"/>
        <v/>
      </c>
      <c r="T115" s="40" t="str">
        <f t="shared" si="20"/>
        <v/>
      </c>
      <c r="X115" s="40">
        <v>4531</v>
      </c>
      <c r="Y115" s="40" t="s">
        <v>181</v>
      </c>
      <c r="AA115" s="138" t="str">
        <f t="shared" si="26"/>
        <v>45</v>
      </c>
      <c r="AB115" s="40" t="str">
        <f t="shared" si="25"/>
        <v>453</v>
      </c>
      <c r="AD115" s="165" t="s">
        <v>1361</v>
      </c>
      <c r="AE115" s="165" t="s">
        <v>1362</v>
      </c>
      <c r="AF115" s="40" t="s">
        <v>2903</v>
      </c>
      <c r="AG115" s="40" t="s">
        <v>2904</v>
      </c>
      <c r="AH115" s="40" t="s">
        <v>2927</v>
      </c>
      <c r="AI115" s="40" t="s">
        <v>2928</v>
      </c>
    </row>
    <row r="116" spans="1:35">
      <c r="A116" s="44" t="str">
        <f>IF(C116="","",VLOOKUP('OPĆI DIO'!$C$1,'OPĆI DIO'!$O$4:$X$137,10,FALSE))</f>
        <v/>
      </c>
      <c r="B116" s="44" t="str">
        <f>IF(C116="","",VLOOKUP('OPĆI DIO'!$C$1,'OPĆI DIO'!$O$4:$X$137,9,FALSE))</f>
        <v/>
      </c>
      <c r="C116" s="50"/>
      <c r="D116" s="45" t="str">
        <f t="shared" si="21"/>
        <v/>
      </c>
      <c r="E116" s="50"/>
      <c r="F116" s="45" t="str">
        <f>IFERROR(VLOOKUP(E116,$X$5:$Z$128,2,FALSE),"")</f>
        <v/>
      </c>
      <c r="G116" s="247"/>
      <c r="H116" s="45" t="str">
        <f>IFERROR(VLOOKUP(G116,$AD$6:$AE$352,2,FALSE),"")</f>
        <v/>
      </c>
      <c r="I116" s="45" t="str">
        <f>IFERROR(VLOOKUP(G116,$AD$6:$AH$352,3,FALSE),"")</f>
        <v/>
      </c>
      <c r="J116" s="153"/>
      <c r="K116" s="153"/>
      <c r="L116" s="153"/>
      <c r="M116" s="153"/>
      <c r="N116" s="306"/>
      <c r="O116" s="175" t="str">
        <f>IF(C116="","",'OPĆI DIO'!$C$1)</f>
        <v/>
      </c>
      <c r="P116" s="40" t="str">
        <f t="shared" si="16"/>
        <v/>
      </c>
      <c r="Q116" s="40" t="str">
        <f t="shared" si="17"/>
        <v/>
      </c>
      <c r="R116" s="40" t="str">
        <f t="shared" si="18"/>
        <v/>
      </c>
      <c r="S116" s="40" t="str">
        <f t="shared" si="19"/>
        <v/>
      </c>
      <c r="T116" s="40" t="str">
        <f t="shared" si="20"/>
        <v/>
      </c>
      <c r="X116" s="40">
        <v>4541</v>
      </c>
      <c r="Y116" s="40" t="s">
        <v>133</v>
      </c>
      <c r="AA116" s="138" t="str">
        <f t="shared" si="26"/>
        <v>45</v>
      </c>
      <c r="AB116" s="40" t="str">
        <f t="shared" si="25"/>
        <v>454</v>
      </c>
      <c r="AD116" s="165" t="s">
        <v>1363</v>
      </c>
      <c r="AE116" s="165" t="s">
        <v>1364</v>
      </c>
      <c r="AF116" s="40" t="s">
        <v>2907</v>
      </c>
      <c r="AG116" s="40" t="s">
        <v>2908</v>
      </c>
      <c r="AH116" s="40" t="s">
        <v>2925</v>
      </c>
      <c r="AI116" s="40" t="s">
        <v>2932</v>
      </c>
    </row>
    <row r="117" spans="1:35">
      <c r="A117" s="44" t="str">
        <f>IF(C117="","",VLOOKUP('OPĆI DIO'!$C$1,'OPĆI DIO'!$O$4:$X$137,10,FALSE))</f>
        <v/>
      </c>
      <c r="B117" s="44" t="str">
        <f>IF(C117="","",VLOOKUP('OPĆI DIO'!$C$1,'OPĆI DIO'!$O$4:$X$137,9,FALSE))</f>
        <v/>
      </c>
      <c r="C117" s="50"/>
      <c r="D117" s="45" t="str">
        <f t="shared" si="21"/>
        <v/>
      </c>
      <c r="E117" s="50"/>
      <c r="F117" s="45" t="str">
        <f>IFERROR(VLOOKUP(E117,$X$5:$Z$128,2,FALSE),"")</f>
        <v/>
      </c>
      <c r="G117" s="247"/>
      <c r="H117" s="45" t="str">
        <f>IFERROR(VLOOKUP(G117,$AD$6:$AE$352,2,FALSE),"")</f>
        <v/>
      </c>
      <c r="I117" s="45" t="str">
        <f>IFERROR(VLOOKUP(G117,$AD$6:$AH$352,3,FALSE),"")</f>
        <v/>
      </c>
      <c r="J117" s="153"/>
      <c r="K117" s="153"/>
      <c r="L117" s="153"/>
      <c r="M117" s="153"/>
      <c r="N117" s="306"/>
      <c r="O117" s="175" t="str">
        <f>IF(C117="","",'OPĆI DIO'!$C$1)</f>
        <v/>
      </c>
      <c r="P117" s="40" t="str">
        <f t="shared" si="16"/>
        <v/>
      </c>
      <c r="Q117" s="40" t="str">
        <f t="shared" si="17"/>
        <v/>
      </c>
      <c r="R117" s="40" t="str">
        <f t="shared" si="18"/>
        <v/>
      </c>
      <c r="S117" s="40" t="str">
        <f t="shared" si="19"/>
        <v/>
      </c>
      <c r="T117" s="40" t="str">
        <f t="shared" si="20"/>
        <v/>
      </c>
      <c r="X117" s="40">
        <v>5121</v>
      </c>
      <c r="Y117" s="40" t="s">
        <v>189</v>
      </c>
      <c r="AA117" s="138" t="str">
        <f t="shared" si="26"/>
        <v>51</v>
      </c>
      <c r="AB117" s="40" t="str">
        <f t="shared" si="25"/>
        <v>512</v>
      </c>
      <c r="AD117" s="165" t="s">
        <v>1365</v>
      </c>
      <c r="AE117" s="165" t="s">
        <v>1366</v>
      </c>
      <c r="AF117" s="40" t="s">
        <v>2907</v>
      </c>
      <c r="AG117" s="40" t="s">
        <v>2908</v>
      </c>
      <c r="AH117" s="40" t="s">
        <v>2925</v>
      </c>
      <c r="AI117" s="40" t="s">
        <v>2935</v>
      </c>
    </row>
    <row r="118" spans="1:35">
      <c r="A118" s="44" t="str">
        <f>IF(C118="","",VLOOKUP('OPĆI DIO'!$C$1,'OPĆI DIO'!$O$4:$X$137,10,FALSE))</f>
        <v/>
      </c>
      <c r="B118" s="44" t="str">
        <f>IF(C118="","",VLOOKUP('OPĆI DIO'!$C$1,'OPĆI DIO'!$O$4:$X$137,9,FALSE))</f>
        <v/>
      </c>
      <c r="C118" s="50"/>
      <c r="D118" s="45" t="str">
        <f t="shared" si="21"/>
        <v/>
      </c>
      <c r="E118" s="50"/>
      <c r="F118" s="45" t="str">
        <f>IFERROR(VLOOKUP(E118,$X$5:$Z$128,2,FALSE),"")</f>
        <v/>
      </c>
      <c r="G118" s="247"/>
      <c r="H118" s="45" t="str">
        <f>IFERROR(VLOOKUP(G118,$AD$6:$AE$352,2,FALSE),"")</f>
        <v/>
      </c>
      <c r="I118" s="45" t="str">
        <f>IFERROR(VLOOKUP(G118,$AD$6:$AH$352,3,FALSE),"")</f>
        <v/>
      </c>
      <c r="J118" s="153"/>
      <c r="K118" s="153"/>
      <c r="L118" s="153"/>
      <c r="M118" s="153"/>
      <c r="N118" s="306"/>
      <c r="O118" s="175" t="str">
        <f>IF(C118="","",'OPĆI DIO'!$C$1)</f>
        <v/>
      </c>
      <c r="P118" s="40" t="str">
        <f t="shared" si="16"/>
        <v/>
      </c>
      <c r="Q118" s="40" t="str">
        <f t="shared" si="17"/>
        <v/>
      </c>
      <c r="R118" s="40" t="str">
        <f t="shared" si="18"/>
        <v/>
      </c>
      <c r="S118" s="40" t="str">
        <f t="shared" si="19"/>
        <v/>
      </c>
      <c r="T118" s="40" t="str">
        <f t="shared" si="20"/>
        <v/>
      </c>
      <c r="X118" s="40">
        <v>5443</v>
      </c>
      <c r="Y118" s="40" t="s">
        <v>165</v>
      </c>
      <c r="AA118" s="138" t="str">
        <f t="shared" si="26"/>
        <v>54</v>
      </c>
      <c r="AB118" s="40" t="str">
        <f t="shared" si="25"/>
        <v>544</v>
      </c>
      <c r="AD118" s="165" t="s">
        <v>1367</v>
      </c>
      <c r="AE118" s="165" t="s">
        <v>1368</v>
      </c>
      <c r="AF118" s="40" t="s">
        <v>2907</v>
      </c>
      <c r="AG118" s="40" t="s">
        <v>2908</v>
      </c>
      <c r="AH118" s="40" t="s">
        <v>2925</v>
      </c>
      <c r="AI118" s="40" t="s">
        <v>2935</v>
      </c>
    </row>
    <row r="119" spans="1:35">
      <c r="A119" s="44" t="str">
        <f>IF(C119="","",VLOOKUP('OPĆI DIO'!$C$1,'OPĆI DIO'!$O$4:$X$137,10,FALSE))</f>
        <v/>
      </c>
      <c r="B119" s="44" t="str">
        <f>IF(C119="","",VLOOKUP('OPĆI DIO'!$C$1,'OPĆI DIO'!$O$4:$X$137,9,FALSE))</f>
        <v/>
      </c>
      <c r="C119" s="50"/>
      <c r="D119" s="45" t="str">
        <f t="shared" si="21"/>
        <v/>
      </c>
      <c r="E119" s="50"/>
      <c r="F119" s="45" t="str">
        <f>IFERROR(VLOOKUP(E119,$X$5:$Z$128,2,FALSE),"")</f>
        <v/>
      </c>
      <c r="G119" s="247"/>
      <c r="H119" s="45" t="str">
        <f>IFERROR(VLOOKUP(G119,$AD$6:$AE$352,2,FALSE),"")</f>
        <v/>
      </c>
      <c r="I119" s="45" t="str">
        <f>IFERROR(VLOOKUP(G119,$AD$6:$AH$352,3,FALSE),"")</f>
        <v/>
      </c>
      <c r="J119" s="153"/>
      <c r="K119" s="153"/>
      <c r="L119" s="153"/>
      <c r="M119" s="153"/>
      <c r="N119" s="306"/>
      <c r="O119" s="175" t="str">
        <f>IF(C119="","",'OPĆI DIO'!$C$1)</f>
        <v/>
      </c>
      <c r="P119" s="40" t="str">
        <f t="shared" si="16"/>
        <v/>
      </c>
      <c r="Q119" s="40" t="str">
        <f t="shared" si="17"/>
        <v/>
      </c>
      <c r="R119" s="40" t="str">
        <f t="shared" si="18"/>
        <v/>
      </c>
      <c r="S119" s="40" t="str">
        <f t="shared" si="19"/>
        <v/>
      </c>
      <c r="T119" s="40" t="str">
        <f t="shared" si="20"/>
        <v/>
      </c>
      <c r="X119" s="40">
        <v>5121</v>
      </c>
      <c r="Y119" s="40" t="s">
        <v>625</v>
      </c>
      <c r="AA119" s="138" t="str">
        <f t="shared" si="26"/>
        <v>51</v>
      </c>
      <c r="AB119" s="40" t="str">
        <f t="shared" ref="AB119:AB128" si="27">LEFT(X119,3)</f>
        <v>512</v>
      </c>
      <c r="AD119" s="165" t="s">
        <v>1369</v>
      </c>
      <c r="AE119" s="165" t="s">
        <v>4485</v>
      </c>
      <c r="AF119" s="40" t="s">
        <v>2907</v>
      </c>
      <c r="AG119" s="40" t="s">
        <v>2908</v>
      </c>
      <c r="AH119" s="40" t="s">
        <v>2927</v>
      </c>
      <c r="AI119" s="40" t="s">
        <v>2928</v>
      </c>
    </row>
    <row r="120" spans="1:35">
      <c r="A120" s="44" t="str">
        <f>IF(C120="","",VLOOKUP('OPĆI DIO'!$C$1,'OPĆI DIO'!$O$4:$X$137,10,FALSE))</f>
        <v/>
      </c>
      <c r="B120" s="44" t="str">
        <f>IF(C120="","",VLOOKUP('OPĆI DIO'!$C$1,'OPĆI DIO'!$O$4:$X$137,9,FALSE))</f>
        <v/>
      </c>
      <c r="C120" s="50"/>
      <c r="D120" s="45" t="str">
        <f t="shared" si="21"/>
        <v/>
      </c>
      <c r="E120" s="50"/>
      <c r="F120" s="45" t="str">
        <f>IFERROR(VLOOKUP(E120,$X$5:$Z$128,2,FALSE),"")</f>
        <v/>
      </c>
      <c r="G120" s="247"/>
      <c r="H120" s="45" t="str">
        <f>IFERROR(VLOOKUP(G120,$AD$6:$AE$352,2,FALSE),"")</f>
        <v/>
      </c>
      <c r="I120" s="45" t="str">
        <f>IFERROR(VLOOKUP(G120,$AD$6:$AH$352,3,FALSE),"")</f>
        <v/>
      </c>
      <c r="J120" s="153"/>
      <c r="K120" s="153"/>
      <c r="L120" s="153"/>
      <c r="M120" s="153"/>
      <c r="N120" s="306"/>
      <c r="O120" s="175" t="str">
        <f>IF(C120="","",'OPĆI DIO'!$C$1)</f>
        <v/>
      </c>
      <c r="P120" s="40" t="str">
        <f t="shared" si="16"/>
        <v/>
      </c>
      <c r="Q120" s="40" t="str">
        <f t="shared" si="17"/>
        <v/>
      </c>
      <c r="R120" s="40" t="str">
        <f t="shared" si="18"/>
        <v/>
      </c>
      <c r="S120" s="40" t="str">
        <f t="shared" si="19"/>
        <v/>
      </c>
      <c r="T120" s="40" t="str">
        <f t="shared" si="20"/>
        <v/>
      </c>
      <c r="X120" s="40">
        <v>5122</v>
      </c>
      <c r="Y120" s="40" t="s">
        <v>626</v>
      </c>
      <c r="AA120" s="138" t="str">
        <f t="shared" si="26"/>
        <v>51</v>
      </c>
      <c r="AB120" s="40" t="str">
        <f t="shared" si="27"/>
        <v>512</v>
      </c>
      <c r="AD120" s="165" t="s">
        <v>1370</v>
      </c>
      <c r="AE120" s="165" t="s">
        <v>1371</v>
      </c>
      <c r="AF120" s="40" t="s">
        <v>2907</v>
      </c>
      <c r="AG120" s="40" t="s">
        <v>2908</v>
      </c>
      <c r="AH120" s="40" t="s">
        <v>2925</v>
      </c>
      <c r="AI120" s="40" t="s">
        <v>2932</v>
      </c>
    </row>
    <row r="121" spans="1:35">
      <c r="A121" s="44" t="str">
        <f>IF(C121="","",VLOOKUP('OPĆI DIO'!$C$1,'OPĆI DIO'!$O$4:$X$137,10,FALSE))</f>
        <v/>
      </c>
      <c r="B121" s="44" t="str">
        <f>IF(C121="","",VLOOKUP('OPĆI DIO'!$C$1,'OPĆI DIO'!$O$4:$X$137,9,FALSE))</f>
        <v/>
      </c>
      <c r="C121" s="50"/>
      <c r="D121" s="45" t="str">
        <f t="shared" si="21"/>
        <v/>
      </c>
      <c r="E121" s="50"/>
      <c r="F121" s="45" t="str">
        <f>IFERROR(VLOOKUP(E121,$X$5:$Z$128,2,FALSE),"")</f>
        <v/>
      </c>
      <c r="G121" s="247"/>
      <c r="H121" s="45" t="str">
        <f>IFERROR(VLOOKUP(G121,$AD$6:$AE$352,2,FALSE),"")</f>
        <v/>
      </c>
      <c r="I121" s="45" t="str">
        <f>IFERROR(VLOOKUP(G121,$AD$6:$AH$352,3,FALSE),"")</f>
        <v/>
      </c>
      <c r="J121" s="153"/>
      <c r="K121" s="153"/>
      <c r="L121" s="153"/>
      <c r="M121" s="153"/>
      <c r="N121" s="306"/>
      <c r="O121" s="175" t="str">
        <f>IF(C121="","",'OPĆI DIO'!$C$1)</f>
        <v/>
      </c>
      <c r="P121" s="40" t="str">
        <f t="shared" si="16"/>
        <v/>
      </c>
      <c r="Q121" s="40" t="str">
        <f t="shared" si="17"/>
        <v/>
      </c>
      <c r="R121" s="40" t="str">
        <f t="shared" si="18"/>
        <v/>
      </c>
      <c r="S121" s="40" t="str">
        <f t="shared" si="19"/>
        <v/>
      </c>
      <c r="T121" s="40" t="str">
        <f t="shared" si="20"/>
        <v/>
      </c>
      <c r="X121" s="40">
        <v>5141</v>
      </c>
      <c r="Y121" s="40" t="s">
        <v>627</v>
      </c>
      <c r="AA121" s="138" t="str">
        <f t="shared" si="26"/>
        <v>51</v>
      </c>
      <c r="AB121" s="40" t="str">
        <f t="shared" si="27"/>
        <v>514</v>
      </c>
      <c r="AD121" s="165" t="s">
        <v>1127</v>
      </c>
      <c r="AE121" s="165" t="s">
        <v>1128</v>
      </c>
      <c r="AF121" s="40" t="s">
        <v>2907</v>
      </c>
      <c r="AG121" s="40" t="s">
        <v>2908</v>
      </c>
      <c r="AH121" s="40" t="s">
        <v>2925</v>
      </c>
      <c r="AI121" s="40" t="s">
        <v>2936</v>
      </c>
    </row>
    <row r="122" spans="1:35">
      <c r="A122" s="44" t="str">
        <f>IF(C122="","",VLOOKUP('OPĆI DIO'!$C$1,'OPĆI DIO'!$O$4:$X$137,10,FALSE))</f>
        <v/>
      </c>
      <c r="B122" s="44" t="str">
        <f>IF(C122="","",VLOOKUP('OPĆI DIO'!$C$1,'OPĆI DIO'!$O$4:$X$137,9,FALSE))</f>
        <v/>
      </c>
      <c r="C122" s="50"/>
      <c r="D122" s="45" t="str">
        <f t="shared" si="21"/>
        <v/>
      </c>
      <c r="E122" s="50"/>
      <c r="F122" s="45" t="str">
        <f>IFERROR(VLOOKUP(E122,$X$5:$Z$128,2,FALSE),"")</f>
        <v/>
      </c>
      <c r="G122" s="247"/>
      <c r="H122" s="45" t="str">
        <f>IFERROR(VLOOKUP(G122,$AD$6:$AE$352,2,FALSE),"")</f>
        <v/>
      </c>
      <c r="I122" s="45" t="str">
        <f>IFERROR(VLOOKUP(G122,$AD$6:$AH$352,3,FALSE),"")</f>
        <v/>
      </c>
      <c r="J122" s="153"/>
      <c r="K122" s="153"/>
      <c r="L122" s="153"/>
      <c r="M122" s="153"/>
      <c r="N122" s="306"/>
      <c r="O122" s="175" t="str">
        <f>IF(C122="","",'OPĆI DIO'!$C$1)</f>
        <v/>
      </c>
      <c r="P122" s="40" t="str">
        <f t="shared" si="16"/>
        <v/>
      </c>
      <c r="Q122" s="40" t="str">
        <f t="shared" si="17"/>
        <v/>
      </c>
      <c r="R122" s="40" t="str">
        <f t="shared" si="18"/>
        <v/>
      </c>
      <c r="S122" s="40" t="str">
        <f t="shared" si="19"/>
        <v/>
      </c>
      <c r="T122" s="40" t="str">
        <f t="shared" si="20"/>
        <v/>
      </c>
      <c r="X122" s="40">
        <v>5183</v>
      </c>
      <c r="Y122" s="40" t="s">
        <v>629</v>
      </c>
      <c r="AA122" s="138" t="str">
        <f t="shared" si="26"/>
        <v>51</v>
      </c>
      <c r="AB122" s="40" t="str">
        <f t="shared" si="27"/>
        <v>518</v>
      </c>
      <c r="AD122" s="165" t="s">
        <v>4486</v>
      </c>
      <c r="AE122" s="165" t="s">
        <v>4487</v>
      </c>
      <c r="AF122" s="40" t="s">
        <v>2907</v>
      </c>
      <c r="AG122" s="40" t="s">
        <v>2908</v>
      </c>
      <c r="AH122" s="40" t="s">
        <v>2925</v>
      </c>
      <c r="AI122" s="40" t="s">
        <v>2934</v>
      </c>
    </row>
    <row r="123" spans="1:35">
      <c r="A123" s="44" t="str">
        <f>IF(C123="","",VLOOKUP('OPĆI DIO'!$C$1,'OPĆI DIO'!$O$4:$X$137,10,FALSE))</f>
        <v/>
      </c>
      <c r="B123" s="44" t="str">
        <f>IF(C123="","",VLOOKUP('OPĆI DIO'!$C$1,'OPĆI DIO'!$O$4:$X$137,9,FALSE))</f>
        <v/>
      </c>
      <c r="C123" s="50"/>
      <c r="D123" s="45" t="str">
        <f t="shared" si="21"/>
        <v/>
      </c>
      <c r="E123" s="50"/>
      <c r="F123" s="45" t="str">
        <f>IFERROR(VLOOKUP(E123,$X$5:$Z$128,2,FALSE),"")</f>
        <v/>
      </c>
      <c r="G123" s="247"/>
      <c r="H123" s="45" t="str">
        <f>IFERROR(VLOOKUP(G123,$AD$6:$AE$352,2,FALSE),"")</f>
        <v/>
      </c>
      <c r="I123" s="45" t="str">
        <f>IFERROR(VLOOKUP(G123,$AD$6:$AH$352,3,FALSE),"")</f>
        <v/>
      </c>
      <c r="J123" s="153"/>
      <c r="K123" s="153"/>
      <c r="L123" s="153"/>
      <c r="M123" s="153"/>
      <c r="N123" s="306"/>
      <c r="O123" s="175" t="str">
        <f>IF(C123="","",'OPĆI DIO'!$C$1)</f>
        <v/>
      </c>
      <c r="P123" s="40" t="str">
        <f t="shared" si="16"/>
        <v/>
      </c>
      <c r="Q123" s="40" t="str">
        <f t="shared" si="17"/>
        <v/>
      </c>
      <c r="R123" s="40" t="str">
        <f t="shared" si="18"/>
        <v/>
      </c>
      <c r="S123" s="40" t="str">
        <f t="shared" si="19"/>
        <v/>
      </c>
      <c r="T123" s="40" t="str">
        <f t="shared" si="20"/>
        <v/>
      </c>
      <c r="X123" s="40">
        <v>5422</v>
      </c>
      <c r="Y123" s="40" t="s">
        <v>630</v>
      </c>
      <c r="AA123" s="138" t="str">
        <f t="shared" si="26"/>
        <v>54</v>
      </c>
      <c r="AB123" s="40" t="str">
        <f t="shared" si="27"/>
        <v>542</v>
      </c>
      <c r="AD123" s="165" t="s">
        <v>1287</v>
      </c>
      <c r="AE123" s="165" t="s">
        <v>1288</v>
      </c>
      <c r="AF123" s="40" t="s">
        <v>2901</v>
      </c>
      <c r="AG123" s="40" t="s">
        <v>2902</v>
      </c>
      <c r="AH123" s="40" t="s">
        <v>2925</v>
      </c>
      <c r="AI123" s="40" t="s">
        <v>2932</v>
      </c>
    </row>
    <row r="124" spans="1:35">
      <c r="A124" s="44" t="str">
        <f>IF(C124="","",VLOOKUP('OPĆI DIO'!$C$1,'OPĆI DIO'!$O$4:$X$137,10,FALSE))</f>
        <v/>
      </c>
      <c r="B124" s="44" t="str">
        <f>IF(C124="","",VLOOKUP('OPĆI DIO'!$C$1,'OPĆI DIO'!$O$4:$X$137,9,FALSE))</f>
        <v/>
      </c>
      <c r="C124" s="50"/>
      <c r="D124" s="45" t="str">
        <f t="shared" si="21"/>
        <v/>
      </c>
      <c r="E124" s="50"/>
      <c r="F124" s="45" t="str">
        <f>IFERROR(VLOOKUP(E124,$X$5:$Z$128,2,FALSE),"")</f>
        <v/>
      </c>
      <c r="G124" s="247"/>
      <c r="H124" s="45" t="str">
        <f>IFERROR(VLOOKUP(G124,$AD$6:$AE$352,2,FALSE),"")</f>
        <v/>
      </c>
      <c r="I124" s="45" t="str">
        <f>IFERROR(VLOOKUP(G124,$AD$6:$AH$352,3,FALSE),"")</f>
        <v/>
      </c>
      <c r="J124" s="153"/>
      <c r="K124" s="153"/>
      <c r="L124" s="153"/>
      <c r="M124" s="153"/>
      <c r="N124" s="306"/>
      <c r="O124" s="175" t="str">
        <f>IF(C124="","",'OPĆI DIO'!$C$1)</f>
        <v/>
      </c>
      <c r="P124" s="40" t="str">
        <f t="shared" si="16"/>
        <v/>
      </c>
      <c r="Q124" s="40" t="str">
        <f t="shared" si="17"/>
        <v/>
      </c>
      <c r="R124" s="40" t="str">
        <f t="shared" si="18"/>
        <v/>
      </c>
      <c r="S124" s="40" t="str">
        <f t="shared" si="19"/>
        <v/>
      </c>
      <c r="T124" s="40" t="str">
        <f t="shared" si="20"/>
        <v/>
      </c>
      <c r="X124" s="40">
        <v>5431</v>
      </c>
      <c r="Y124" s="40" t="s">
        <v>254</v>
      </c>
      <c r="AA124" s="138" t="str">
        <f t="shared" si="26"/>
        <v>54</v>
      </c>
      <c r="AB124" s="40" t="str">
        <f t="shared" si="27"/>
        <v>543</v>
      </c>
      <c r="AD124" s="165" t="s">
        <v>1293</v>
      </c>
      <c r="AE124" s="165" t="s">
        <v>1294</v>
      </c>
      <c r="AF124" s="40" t="s">
        <v>2901</v>
      </c>
      <c r="AG124" s="40" t="s">
        <v>2902</v>
      </c>
      <c r="AH124" s="40" t="s">
        <v>2927</v>
      </c>
      <c r="AI124" s="40" t="s">
        <v>2928</v>
      </c>
    </row>
    <row r="125" spans="1:35">
      <c r="A125" s="44" t="str">
        <f>IF(C125="","",VLOOKUP('OPĆI DIO'!$C$1,'OPĆI DIO'!$O$4:$X$137,10,FALSE))</f>
        <v/>
      </c>
      <c r="B125" s="44" t="str">
        <f>IF(C125="","",VLOOKUP('OPĆI DIO'!$C$1,'OPĆI DIO'!$O$4:$X$137,9,FALSE))</f>
        <v/>
      </c>
      <c r="C125" s="50"/>
      <c r="D125" s="45" t="str">
        <f t="shared" si="21"/>
        <v/>
      </c>
      <c r="E125" s="50"/>
      <c r="F125" s="45" t="str">
        <f>IFERROR(VLOOKUP(E125,$X$5:$Z$128,2,FALSE),"")</f>
        <v/>
      </c>
      <c r="G125" s="247"/>
      <c r="H125" s="45" t="str">
        <f>IFERROR(VLOOKUP(G125,$AD$6:$AE$352,2,FALSE),"")</f>
        <v/>
      </c>
      <c r="I125" s="45" t="str">
        <f>IFERROR(VLOOKUP(G125,$AD$6:$AH$352,3,FALSE),"")</f>
        <v/>
      </c>
      <c r="J125" s="153"/>
      <c r="K125" s="153"/>
      <c r="L125" s="153"/>
      <c r="M125" s="153"/>
      <c r="N125" s="306"/>
      <c r="O125" s="175" t="str">
        <f>IF(C125="","",'OPĆI DIO'!$C$1)</f>
        <v/>
      </c>
      <c r="P125" s="40" t="str">
        <f t="shared" si="16"/>
        <v/>
      </c>
      <c r="Q125" s="40" t="str">
        <f t="shared" si="17"/>
        <v/>
      </c>
      <c r="R125" s="40" t="str">
        <f t="shared" si="18"/>
        <v/>
      </c>
      <c r="S125" s="40" t="str">
        <f t="shared" si="19"/>
        <v/>
      </c>
      <c r="T125" s="40" t="str">
        <f t="shared" si="20"/>
        <v/>
      </c>
      <c r="X125" s="40">
        <v>5443</v>
      </c>
      <c r="Y125" s="40" t="s">
        <v>631</v>
      </c>
      <c r="AA125" s="138" t="str">
        <f t="shared" si="26"/>
        <v>54</v>
      </c>
      <c r="AB125" s="40" t="str">
        <f t="shared" si="27"/>
        <v>544</v>
      </c>
      <c r="AD125" s="165" t="s">
        <v>1331</v>
      </c>
      <c r="AE125" s="165" t="s">
        <v>1332</v>
      </c>
      <c r="AF125" s="40" t="s">
        <v>2907</v>
      </c>
      <c r="AG125" s="40" t="s">
        <v>2908</v>
      </c>
      <c r="AH125" s="40" t="s">
        <v>2925</v>
      </c>
      <c r="AI125" s="40" t="s">
        <v>2935</v>
      </c>
    </row>
    <row r="126" spans="1:35">
      <c r="A126" s="44" t="str">
        <f>IF(C126="","",VLOOKUP('OPĆI DIO'!$C$1,'OPĆI DIO'!$O$4:$X$137,10,FALSE))</f>
        <v/>
      </c>
      <c r="B126" s="44" t="str">
        <f>IF(C126="","",VLOOKUP('OPĆI DIO'!$C$1,'OPĆI DIO'!$O$4:$X$137,9,FALSE))</f>
        <v/>
      </c>
      <c r="C126" s="50"/>
      <c r="D126" s="45" t="str">
        <f t="shared" si="21"/>
        <v/>
      </c>
      <c r="E126" s="50"/>
      <c r="F126" s="45" t="str">
        <f>IFERROR(VLOOKUP(E126,$X$5:$Z$128,2,FALSE),"")</f>
        <v/>
      </c>
      <c r="G126" s="247"/>
      <c r="H126" s="45" t="str">
        <f>IFERROR(VLOOKUP(G126,$AD$6:$AE$352,2,FALSE),"")</f>
        <v/>
      </c>
      <c r="I126" s="45" t="str">
        <f>IFERROR(VLOOKUP(G126,$AD$6:$AH$352,3,FALSE),"")</f>
        <v/>
      </c>
      <c r="J126" s="153"/>
      <c r="K126" s="153"/>
      <c r="L126" s="153"/>
      <c r="M126" s="153"/>
      <c r="N126" s="306"/>
      <c r="O126" s="175" t="str">
        <f>IF(C126="","",'OPĆI DIO'!$C$1)</f>
        <v/>
      </c>
      <c r="P126" s="40" t="str">
        <f t="shared" si="16"/>
        <v/>
      </c>
      <c r="Q126" s="40" t="str">
        <f t="shared" si="17"/>
        <v/>
      </c>
      <c r="R126" s="40" t="str">
        <f t="shared" si="18"/>
        <v/>
      </c>
      <c r="S126" s="40" t="str">
        <f t="shared" si="19"/>
        <v/>
      </c>
      <c r="T126" s="40" t="str">
        <f t="shared" si="20"/>
        <v/>
      </c>
      <c r="X126" s="40">
        <v>5445</v>
      </c>
      <c r="Y126" s="40" t="s">
        <v>632</v>
      </c>
      <c r="AA126" s="138" t="str">
        <f t="shared" si="26"/>
        <v>54</v>
      </c>
      <c r="AB126" s="40" t="str">
        <f t="shared" si="27"/>
        <v>544</v>
      </c>
      <c r="AD126" s="165" t="s">
        <v>828</v>
      </c>
      <c r="AE126" s="165" t="s">
        <v>3043</v>
      </c>
      <c r="AF126" s="40" t="s">
        <v>2901</v>
      </c>
      <c r="AG126" s="40" t="s">
        <v>2902</v>
      </c>
      <c r="AH126" s="40" t="s">
        <v>2925</v>
      </c>
      <c r="AI126" s="40" t="s">
        <v>2932</v>
      </c>
    </row>
    <row r="127" spans="1:35">
      <c r="A127" s="44" t="str">
        <f>IF(C127="","",VLOOKUP('OPĆI DIO'!$C$1,'OPĆI DIO'!$O$4:$X$137,10,FALSE))</f>
        <v/>
      </c>
      <c r="B127" s="44" t="str">
        <f>IF(C127="","",VLOOKUP('OPĆI DIO'!$C$1,'OPĆI DIO'!$O$4:$X$137,9,FALSE))</f>
        <v/>
      </c>
      <c r="C127" s="50"/>
      <c r="D127" s="45" t="str">
        <f t="shared" si="21"/>
        <v/>
      </c>
      <c r="E127" s="50"/>
      <c r="F127" s="45" t="str">
        <f>IFERROR(VLOOKUP(E127,$X$5:$Z$128,2,FALSE),"")</f>
        <v/>
      </c>
      <c r="G127" s="247"/>
      <c r="H127" s="45" t="str">
        <f>IFERROR(VLOOKUP(G127,$AD$6:$AE$352,2,FALSE),"")</f>
        <v/>
      </c>
      <c r="I127" s="45" t="str">
        <f>IFERROR(VLOOKUP(G127,$AD$6:$AH$352,3,FALSE),"")</f>
        <v/>
      </c>
      <c r="J127" s="153"/>
      <c r="K127" s="153"/>
      <c r="L127" s="153"/>
      <c r="M127" s="153"/>
      <c r="N127" s="306"/>
      <c r="O127" s="175" t="str">
        <f>IF(C127="","",'OPĆI DIO'!$C$1)</f>
        <v/>
      </c>
      <c r="P127" s="40" t="str">
        <f t="shared" si="16"/>
        <v/>
      </c>
      <c r="Q127" s="40" t="str">
        <f t="shared" si="17"/>
        <v/>
      </c>
      <c r="R127" s="40" t="str">
        <f t="shared" si="18"/>
        <v/>
      </c>
      <c r="S127" s="40" t="str">
        <f t="shared" si="19"/>
        <v/>
      </c>
      <c r="T127" s="40" t="str">
        <f t="shared" si="20"/>
        <v/>
      </c>
      <c r="X127" s="40">
        <v>5453</v>
      </c>
      <c r="Y127" s="40" t="s">
        <v>633</v>
      </c>
      <c r="AA127" s="138" t="str">
        <f t="shared" si="26"/>
        <v>54</v>
      </c>
      <c r="AB127" s="40" t="str">
        <f t="shared" si="27"/>
        <v>545</v>
      </c>
      <c r="AD127" s="165" t="s">
        <v>1342</v>
      </c>
      <c r="AE127" s="165" t="s">
        <v>1343</v>
      </c>
      <c r="AF127" s="40" t="s">
        <v>2901</v>
      </c>
      <c r="AG127" s="40" t="s">
        <v>2902</v>
      </c>
      <c r="AH127" s="40" t="s">
        <v>2925</v>
      </c>
      <c r="AI127" s="40" t="s">
        <v>2936</v>
      </c>
    </row>
    <row r="128" spans="1:35">
      <c r="A128" s="44" t="str">
        <f>IF(C128="","",VLOOKUP('OPĆI DIO'!$C$1,'OPĆI DIO'!$O$4:$X$137,10,FALSE))</f>
        <v/>
      </c>
      <c r="B128" s="44" t="str">
        <f>IF(C128="","",VLOOKUP('OPĆI DIO'!$C$1,'OPĆI DIO'!$O$4:$X$137,9,FALSE))</f>
        <v/>
      </c>
      <c r="C128" s="50"/>
      <c r="D128" s="45" t="str">
        <f t="shared" si="21"/>
        <v/>
      </c>
      <c r="E128" s="50"/>
      <c r="F128" s="45" t="str">
        <f>IFERROR(VLOOKUP(E128,$X$5:$Z$128,2,FALSE),"")</f>
        <v/>
      </c>
      <c r="G128" s="247"/>
      <c r="H128" s="45" t="str">
        <f>IFERROR(VLOOKUP(G128,$AD$6:$AE$352,2,FALSE),"")</f>
        <v/>
      </c>
      <c r="I128" s="45" t="str">
        <f>IFERROR(VLOOKUP(G128,$AD$6:$AH$352,3,FALSE),"")</f>
        <v/>
      </c>
      <c r="J128" s="153"/>
      <c r="K128" s="153"/>
      <c r="L128" s="153"/>
      <c r="M128" s="153"/>
      <c r="N128" s="306"/>
      <c r="O128" s="175" t="str">
        <f>IF(C128="","",'OPĆI DIO'!$C$1)</f>
        <v/>
      </c>
      <c r="P128" s="40" t="str">
        <f t="shared" si="16"/>
        <v/>
      </c>
      <c r="Q128" s="40" t="str">
        <f t="shared" si="17"/>
        <v/>
      </c>
      <c r="R128" s="40" t="str">
        <f t="shared" si="18"/>
        <v/>
      </c>
      <c r="S128" s="40" t="str">
        <f t="shared" si="19"/>
        <v/>
      </c>
      <c r="T128" s="40" t="str">
        <f t="shared" si="20"/>
        <v/>
      </c>
      <c r="X128" s="40">
        <v>5472</v>
      </c>
      <c r="Y128" s="40" t="s">
        <v>634</v>
      </c>
      <c r="AA128" s="138" t="str">
        <f t="shared" si="26"/>
        <v>54</v>
      </c>
      <c r="AB128" s="40" t="str">
        <f t="shared" si="27"/>
        <v>547</v>
      </c>
      <c r="AD128" s="165" t="s">
        <v>1344</v>
      </c>
      <c r="AE128" s="165" t="s">
        <v>1345</v>
      </c>
      <c r="AF128" s="40" t="s">
        <v>2901</v>
      </c>
      <c r="AG128" s="40" t="s">
        <v>2902</v>
      </c>
      <c r="AH128" s="40" t="s">
        <v>2927</v>
      </c>
      <c r="AI128" s="40" t="s">
        <v>2928</v>
      </c>
    </row>
    <row r="129" spans="1:35">
      <c r="A129" s="44" t="str">
        <f>IF(C129="","",VLOOKUP('OPĆI DIO'!$C$1,'OPĆI DIO'!$O$4:$X$137,10,FALSE))</f>
        <v/>
      </c>
      <c r="B129" s="44" t="str">
        <f>IF(C129="","",VLOOKUP('OPĆI DIO'!$C$1,'OPĆI DIO'!$O$4:$X$137,9,FALSE))</f>
        <v/>
      </c>
      <c r="C129" s="50"/>
      <c r="D129" s="45" t="str">
        <f t="shared" si="21"/>
        <v/>
      </c>
      <c r="E129" s="50"/>
      <c r="F129" s="45" t="str">
        <f>IFERROR(VLOOKUP(E129,$X$5:$Z$128,2,FALSE),"")</f>
        <v/>
      </c>
      <c r="G129" s="247"/>
      <c r="H129" s="45" t="str">
        <f>IFERROR(VLOOKUP(G129,$AD$6:$AE$352,2,FALSE),"")</f>
        <v/>
      </c>
      <c r="I129" s="45" t="str">
        <f>IFERROR(VLOOKUP(G129,$AD$6:$AH$352,3,FALSE),"")</f>
        <v/>
      </c>
      <c r="J129" s="153"/>
      <c r="K129" s="153"/>
      <c r="L129" s="153"/>
      <c r="M129" s="153"/>
      <c r="N129" s="306"/>
      <c r="O129" s="175" t="str">
        <f>IF(C129="","",'OPĆI DIO'!$C$1)</f>
        <v/>
      </c>
      <c r="P129" s="40" t="str">
        <f t="shared" si="16"/>
        <v/>
      </c>
      <c r="Q129" s="40" t="str">
        <f t="shared" si="17"/>
        <v/>
      </c>
      <c r="R129" s="40" t="str">
        <f t="shared" si="18"/>
        <v/>
      </c>
      <c r="S129" s="40" t="str">
        <f t="shared" si="19"/>
        <v/>
      </c>
      <c r="T129" s="40" t="str">
        <f t="shared" si="20"/>
        <v/>
      </c>
      <c r="AD129" s="165" t="s">
        <v>1346</v>
      </c>
      <c r="AE129" s="165" t="s">
        <v>1347</v>
      </c>
      <c r="AF129" s="40" t="s">
        <v>2901</v>
      </c>
      <c r="AG129" s="40" t="s">
        <v>2902</v>
      </c>
      <c r="AH129" s="40" t="s">
        <v>2925</v>
      </c>
      <c r="AI129" s="40" t="s">
        <v>2935</v>
      </c>
    </row>
    <row r="130" spans="1:35">
      <c r="A130" s="44" t="str">
        <f>IF(C130="","",VLOOKUP('OPĆI DIO'!$C$1,'OPĆI DIO'!$O$4:$X$137,10,FALSE))</f>
        <v/>
      </c>
      <c r="B130" s="44" t="str">
        <f>IF(C130="","",VLOOKUP('OPĆI DIO'!$C$1,'OPĆI DIO'!$O$4:$X$137,9,FALSE))</f>
        <v/>
      </c>
      <c r="C130" s="50"/>
      <c r="D130" s="45" t="str">
        <f t="shared" si="21"/>
        <v/>
      </c>
      <c r="E130" s="50"/>
      <c r="F130" s="45" t="str">
        <f>IFERROR(VLOOKUP(E130,$X$5:$Z$128,2,FALSE),"")</f>
        <v/>
      </c>
      <c r="G130" s="247"/>
      <c r="H130" s="45" t="str">
        <f>IFERROR(VLOOKUP(G130,$AD$6:$AE$352,2,FALSE),"")</f>
        <v/>
      </c>
      <c r="I130" s="45" t="str">
        <f>IFERROR(VLOOKUP(G130,$AD$6:$AH$352,3,FALSE),"")</f>
        <v/>
      </c>
      <c r="J130" s="153"/>
      <c r="K130" s="153"/>
      <c r="L130" s="153"/>
      <c r="M130" s="153"/>
      <c r="N130" s="306"/>
      <c r="O130" s="175" t="str">
        <f>IF(C130="","",'OPĆI DIO'!$C$1)</f>
        <v/>
      </c>
      <c r="P130" s="40" t="str">
        <f t="shared" si="16"/>
        <v/>
      </c>
      <c r="Q130" s="40" t="str">
        <f t="shared" si="17"/>
        <v/>
      </c>
      <c r="R130" s="40" t="str">
        <f t="shared" si="18"/>
        <v/>
      </c>
      <c r="S130" s="40" t="str">
        <f t="shared" si="19"/>
        <v/>
      </c>
      <c r="T130" s="40" t="str">
        <f t="shared" si="20"/>
        <v/>
      </c>
      <c r="AD130" s="165" t="s">
        <v>1348</v>
      </c>
      <c r="AE130" s="165" t="s">
        <v>1349</v>
      </c>
      <c r="AF130" s="40" t="s">
        <v>2901</v>
      </c>
      <c r="AG130" s="40" t="s">
        <v>2902</v>
      </c>
      <c r="AH130" s="40" t="s">
        <v>2925</v>
      </c>
      <c r="AI130" s="40" t="s">
        <v>2933</v>
      </c>
    </row>
    <row r="131" spans="1:35">
      <c r="A131" s="44" t="str">
        <f>IF(C131="","",VLOOKUP('OPĆI DIO'!$C$1,'OPĆI DIO'!$O$4:$X$137,10,FALSE))</f>
        <v/>
      </c>
      <c r="B131" s="44" t="str">
        <f>IF(C131="","",VLOOKUP('OPĆI DIO'!$C$1,'OPĆI DIO'!$O$4:$X$137,9,FALSE))</f>
        <v/>
      </c>
      <c r="C131" s="50"/>
      <c r="D131" s="45" t="str">
        <f t="shared" si="21"/>
        <v/>
      </c>
      <c r="E131" s="50"/>
      <c r="F131" s="45" t="str">
        <f>IFERROR(VLOOKUP(E131,$X$5:$Z$128,2,FALSE),"")</f>
        <v/>
      </c>
      <c r="G131" s="247"/>
      <c r="H131" s="45" t="str">
        <f>IFERROR(VLOOKUP(G131,$AD$6:$AE$352,2,FALSE),"")</f>
        <v/>
      </c>
      <c r="I131" s="45" t="str">
        <f>IFERROR(VLOOKUP(G131,$AD$6:$AH$352,3,FALSE),"")</f>
        <v/>
      </c>
      <c r="J131" s="153"/>
      <c r="K131" s="153"/>
      <c r="L131" s="153"/>
      <c r="M131" s="153"/>
      <c r="N131" s="306"/>
      <c r="O131" s="175" t="str">
        <f>IF(C131="","",'OPĆI DIO'!$C$1)</f>
        <v/>
      </c>
      <c r="P131" s="40" t="str">
        <f t="shared" ref="P131:P194" si="28">LEFT(E131,3)</f>
        <v/>
      </c>
      <c r="Q131" s="40" t="str">
        <f t="shared" ref="Q131:Q194" si="29">LEFT(E131,2)</f>
        <v/>
      </c>
      <c r="R131" s="40" t="str">
        <f t="shared" ref="R131:R194" si="30">LEFT(C131,3)</f>
        <v/>
      </c>
      <c r="S131" s="40" t="str">
        <f t="shared" ref="S131:S194" si="31">IF(T131="5",0,MID(I131,2,2))</f>
        <v/>
      </c>
      <c r="T131" s="40" t="str">
        <f t="shared" ref="T131:T194" si="32">LEFT(E131,1)</f>
        <v/>
      </c>
      <c r="AD131" s="165" t="s">
        <v>1350</v>
      </c>
      <c r="AE131" s="165" t="s">
        <v>4488</v>
      </c>
      <c r="AF131" s="40" t="s">
        <v>2901</v>
      </c>
      <c r="AG131" s="40" t="s">
        <v>2902</v>
      </c>
      <c r="AH131" s="40" t="s">
        <v>2927</v>
      </c>
      <c r="AI131" s="40" t="s">
        <v>2928</v>
      </c>
    </row>
    <row r="132" spans="1:35">
      <c r="A132" s="44" t="str">
        <f>IF(C132="","",VLOOKUP('OPĆI DIO'!$C$1,'OPĆI DIO'!$O$4:$X$137,10,FALSE))</f>
        <v/>
      </c>
      <c r="B132" s="44" t="str">
        <f>IF(C132="","",VLOOKUP('OPĆI DIO'!$C$1,'OPĆI DIO'!$O$4:$X$137,9,FALSE))</f>
        <v/>
      </c>
      <c r="C132" s="50"/>
      <c r="D132" s="45" t="str">
        <f t="shared" ref="D132:D195" si="33">IFERROR(VLOOKUP(C132,$U$6:$V$22,2,FALSE),"")</f>
        <v/>
      </c>
      <c r="E132" s="50"/>
      <c r="F132" s="45" t="str">
        <f>IFERROR(VLOOKUP(E132,$X$5:$Z$128,2,FALSE),"")</f>
        <v/>
      </c>
      <c r="G132" s="247"/>
      <c r="H132" s="45" t="str">
        <f>IFERROR(VLOOKUP(G132,$AD$6:$AE$352,2,FALSE),"")</f>
        <v/>
      </c>
      <c r="I132" s="45" t="str">
        <f>IFERROR(VLOOKUP(G132,$AD$6:$AH$352,3,FALSE),"")</f>
        <v/>
      </c>
      <c r="J132" s="153"/>
      <c r="K132" s="153"/>
      <c r="L132" s="153"/>
      <c r="M132" s="153"/>
      <c r="N132" s="306"/>
      <c r="O132" s="175" t="str">
        <f>IF(C132="","",'OPĆI DIO'!$C$1)</f>
        <v/>
      </c>
      <c r="P132" s="40" t="str">
        <f t="shared" si="28"/>
        <v/>
      </c>
      <c r="Q132" s="40" t="str">
        <f t="shared" si="29"/>
        <v/>
      </c>
      <c r="R132" s="40" t="str">
        <f t="shared" si="30"/>
        <v/>
      </c>
      <c r="S132" s="40" t="str">
        <f t="shared" si="31"/>
        <v/>
      </c>
      <c r="T132" s="40" t="str">
        <f t="shared" si="32"/>
        <v/>
      </c>
      <c r="AD132" s="165" t="s">
        <v>1355</v>
      </c>
      <c r="AE132" s="165" t="s">
        <v>1356</v>
      </c>
      <c r="AF132" s="40" t="s">
        <v>2901</v>
      </c>
      <c r="AG132" s="40" t="s">
        <v>2902</v>
      </c>
      <c r="AH132" s="40" t="s">
        <v>2925</v>
      </c>
      <c r="AI132" s="40" t="s">
        <v>2936</v>
      </c>
    </row>
    <row r="133" spans="1:35">
      <c r="A133" s="44" t="str">
        <f>IF(C133="","",VLOOKUP('OPĆI DIO'!$C$1,'OPĆI DIO'!$O$4:$X$137,10,FALSE))</f>
        <v/>
      </c>
      <c r="B133" s="44" t="str">
        <f>IF(C133="","",VLOOKUP('OPĆI DIO'!$C$1,'OPĆI DIO'!$O$4:$X$137,9,FALSE))</f>
        <v/>
      </c>
      <c r="C133" s="50"/>
      <c r="D133" s="45" t="str">
        <f t="shared" si="33"/>
        <v/>
      </c>
      <c r="E133" s="50"/>
      <c r="F133" s="45" t="str">
        <f>IFERROR(VLOOKUP(E133,$X$5:$Z$128,2,FALSE),"")</f>
        <v/>
      </c>
      <c r="G133" s="247"/>
      <c r="H133" s="45" t="str">
        <f>IFERROR(VLOOKUP(G133,$AD$6:$AE$352,2,FALSE),"")</f>
        <v/>
      </c>
      <c r="I133" s="45" t="str">
        <f>IFERROR(VLOOKUP(G133,$AD$6:$AH$352,3,FALSE),"")</f>
        <v/>
      </c>
      <c r="J133" s="153"/>
      <c r="K133" s="153"/>
      <c r="L133" s="153"/>
      <c r="M133" s="153"/>
      <c r="N133" s="306"/>
      <c r="O133" s="175" t="str">
        <f>IF(C133="","",'OPĆI DIO'!$C$1)</f>
        <v/>
      </c>
      <c r="P133" s="40" t="str">
        <f t="shared" si="28"/>
        <v/>
      </c>
      <c r="Q133" s="40" t="str">
        <f t="shared" si="29"/>
        <v/>
      </c>
      <c r="R133" s="40" t="str">
        <f t="shared" si="30"/>
        <v/>
      </c>
      <c r="S133" s="40" t="str">
        <f t="shared" si="31"/>
        <v/>
      </c>
      <c r="T133" s="40" t="str">
        <f t="shared" si="32"/>
        <v/>
      </c>
      <c r="AD133" s="165" t="s">
        <v>1119</v>
      </c>
      <c r="AE133" s="165" t="s">
        <v>1120</v>
      </c>
      <c r="AF133" s="40" t="s">
        <v>2901</v>
      </c>
      <c r="AG133" s="40" t="s">
        <v>2902</v>
      </c>
      <c r="AH133" s="40" t="s">
        <v>2925</v>
      </c>
      <c r="AI133" s="40" t="s">
        <v>2936</v>
      </c>
    </row>
    <row r="134" spans="1:35">
      <c r="A134" s="44" t="str">
        <f>IF(C134="","",VLOOKUP('OPĆI DIO'!$C$1,'OPĆI DIO'!$O$4:$X$137,10,FALSE))</f>
        <v/>
      </c>
      <c r="B134" s="44" t="str">
        <f>IF(C134="","",VLOOKUP('OPĆI DIO'!$C$1,'OPĆI DIO'!$O$4:$X$137,9,FALSE))</f>
        <v/>
      </c>
      <c r="C134" s="50"/>
      <c r="D134" s="45" t="str">
        <f t="shared" si="33"/>
        <v/>
      </c>
      <c r="E134" s="50"/>
      <c r="F134" s="45" t="str">
        <f>IFERROR(VLOOKUP(E134,$X$5:$Z$128,2,FALSE),"")</f>
        <v/>
      </c>
      <c r="G134" s="247"/>
      <c r="H134" s="45" t="str">
        <f>IFERROR(VLOOKUP(G134,$AD$6:$AE$352,2,FALSE),"")</f>
        <v/>
      </c>
      <c r="I134" s="45" t="str">
        <f>IFERROR(VLOOKUP(G134,$AD$6:$AH$352,3,FALSE),"")</f>
        <v/>
      </c>
      <c r="J134" s="153"/>
      <c r="K134" s="153"/>
      <c r="L134" s="153"/>
      <c r="M134" s="153"/>
      <c r="N134" s="306"/>
      <c r="O134" s="175" t="str">
        <f>IF(C134="","",'OPĆI DIO'!$C$1)</f>
        <v/>
      </c>
      <c r="P134" s="40" t="str">
        <f t="shared" si="28"/>
        <v/>
      </c>
      <c r="Q134" s="40" t="str">
        <f t="shared" si="29"/>
        <v/>
      </c>
      <c r="R134" s="40" t="str">
        <f t="shared" si="30"/>
        <v/>
      </c>
      <c r="S134" s="40" t="str">
        <f t="shared" si="31"/>
        <v/>
      </c>
      <c r="T134" s="40" t="str">
        <f t="shared" si="32"/>
        <v/>
      </c>
      <c r="AD134" s="165" t="s">
        <v>1121</v>
      </c>
      <c r="AE134" s="165" t="s">
        <v>1122</v>
      </c>
      <c r="AF134" s="40" t="s">
        <v>2901</v>
      </c>
      <c r="AG134" s="40" t="s">
        <v>2902</v>
      </c>
      <c r="AH134" s="40" t="s">
        <v>2925</v>
      </c>
      <c r="AI134" s="40" t="s">
        <v>2935</v>
      </c>
    </row>
    <row r="135" spans="1:35">
      <c r="A135" s="44" t="str">
        <f>IF(C135="","",VLOOKUP('OPĆI DIO'!$C$1,'OPĆI DIO'!$O$4:$X$137,10,FALSE))</f>
        <v/>
      </c>
      <c r="B135" s="44" t="str">
        <f>IF(C135="","",VLOOKUP('OPĆI DIO'!$C$1,'OPĆI DIO'!$O$4:$X$137,9,FALSE))</f>
        <v/>
      </c>
      <c r="C135" s="50"/>
      <c r="D135" s="45" t="str">
        <f t="shared" si="33"/>
        <v/>
      </c>
      <c r="E135" s="50"/>
      <c r="F135" s="45" t="str">
        <f>IFERROR(VLOOKUP(E135,$X$5:$Z$128,2,FALSE),"")</f>
        <v/>
      </c>
      <c r="G135" s="247"/>
      <c r="H135" s="45" t="str">
        <f>IFERROR(VLOOKUP(G135,$AD$6:$AE$352,2,FALSE),"")</f>
        <v/>
      </c>
      <c r="I135" s="45" t="str">
        <f>IFERROR(VLOOKUP(G135,$AD$6:$AH$352,3,FALSE),"")</f>
        <v/>
      </c>
      <c r="J135" s="153"/>
      <c r="K135" s="153"/>
      <c r="L135" s="153"/>
      <c r="M135" s="153"/>
      <c r="N135" s="306"/>
      <c r="O135" s="175" t="str">
        <f>IF(C135="","",'OPĆI DIO'!$C$1)</f>
        <v/>
      </c>
      <c r="P135" s="40" t="str">
        <f t="shared" si="28"/>
        <v/>
      </c>
      <c r="Q135" s="40" t="str">
        <f t="shared" si="29"/>
        <v/>
      </c>
      <c r="R135" s="40" t="str">
        <f t="shared" si="30"/>
        <v/>
      </c>
      <c r="S135" s="40" t="str">
        <f t="shared" si="31"/>
        <v/>
      </c>
      <c r="T135" s="40" t="str">
        <f t="shared" si="32"/>
        <v/>
      </c>
      <c r="AD135" s="165" t="s">
        <v>1398</v>
      </c>
      <c r="AE135" s="165" t="s">
        <v>1399</v>
      </c>
      <c r="AF135" s="40" t="s">
        <v>2901</v>
      </c>
      <c r="AG135" s="40" t="s">
        <v>2902</v>
      </c>
      <c r="AH135" s="40" t="s">
        <v>2925</v>
      </c>
      <c r="AI135" s="40" t="s">
        <v>2935</v>
      </c>
    </row>
    <row r="136" spans="1:35">
      <c r="A136" s="44" t="str">
        <f>IF(C136="","",VLOOKUP('OPĆI DIO'!$C$1,'OPĆI DIO'!$O$4:$X$137,10,FALSE))</f>
        <v/>
      </c>
      <c r="B136" s="44" t="str">
        <f>IF(C136="","",VLOOKUP('OPĆI DIO'!$C$1,'OPĆI DIO'!$O$4:$X$137,9,FALSE))</f>
        <v/>
      </c>
      <c r="C136" s="50"/>
      <c r="D136" s="45" t="str">
        <f t="shared" si="33"/>
        <v/>
      </c>
      <c r="E136" s="50"/>
      <c r="F136" s="45" t="str">
        <f>IFERROR(VLOOKUP(E136,$X$5:$Z$128,2,FALSE),"")</f>
        <v/>
      </c>
      <c r="G136" s="247"/>
      <c r="H136" s="45" t="str">
        <f>IFERROR(VLOOKUP(G136,$AD$6:$AE$352,2,FALSE),"")</f>
        <v/>
      </c>
      <c r="I136" s="45" t="str">
        <f>IFERROR(VLOOKUP(G136,$AD$6:$AH$352,3,FALSE),"")</f>
        <v/>
      </c>
      <c r="J136" s="153"/>
      <c r="K136" s="153"/>
      <c r="L136" s="153"/>
      <c r="M136" s="153"/>
      <c r="N136" s="306"/>
      <c r="O136" s="175" t="str">
        <f>IF(C136="","",'OPĆI DIO'!$C$1)</f>
        <v/>
      </c>
      <c r="P136" s="40" t="str">
        <f t="shared" si="28"/>
        <v/>
      </c>
      <c r="Q136" s="40" t="str">
        <f t="shared" si="29"/>
        <v/>
      </c>
      <c r="R136" s="40" t="str">
        <f t="shared" si="30"/>
        <v/>
      </c>
      <c r="S136" s="40" t="str">
        <f t="shared" si="31"/>
        <v/>
      </c>
      <c r="T136" s="40" t="str">
        <f t="shared" si="32"/>
        <v/>
      </c>
      <c r="AD136" s="165" t="s">
        <v>1125</v>
      </c>
      <c r="AE136" s="165" t="s">
        <v>1126</v>
      </c>
      <c r="AF136" s="40" t="s">
        <v>2901</v>
      </c>
      <c r="AG136" s="40" t="s">
        <v>2902</v>
      </c>
      <c r="AH136" s="40" t="s">
        <v>2925</v>
      </c>
      <c r="AI136" s="40" t="s">
        <v>2932</v>
      </c>
    </row>
    <row r="137" spans="1:35">
      <c r="A137" s="44" t="str">
        <f>IF(C137="","",VLOOKUP('OPĆI DIO'!$C$1,'OPĆI DIO'!$O$4:$X$137,10,FALSE))</f>
        <v/>
      </c>
      <c r="B137" s="44" t="str">
        <f>IF(C137="","",VLOOKUP('OPĆI DIO'!$C$1,'OPĆI DIO'!$O$4:$X$137,9,FALSE))</f>
        <v/>
      </c>
      <c r="C137" s="50"/>
      <c r="D137" s="45" t="str">
        <f t="shared" si="33"/>
        <v/>
      </c>
      <c r="E137" s="50"/>
      <c r="F137" s="45" t="str">
        <f>IFERROR(VLOOKUP(E137,$X$5:$Z$128,2,FALSE),"")</f>
        <v/>
      </c>
      <c r="G137" s="247"/>
      <c r="H137" s="45" t="str">
        <f>IFERROR(VLOOKUP(G137,$AD$6:$AE$352,2,FALSE),"")</f>
        <v/>
      </c>
      <c r="I137" s="45" t="str">
        <f>IFERROR(VLOOKUP(G137,$AD$6:$AH$352,3,FALSE),"")</f>
        <v/>
      </c>
      <c r="J137" s="153"/>
      <c r="K137" s="153"/>
      <c r="L137" s="153"/>
      <c r="M137" s="153"/>
      <c r="N137" s="306"/>
      <c r="O137" s="175" t="str">
        <f>IF(C137="","",'OPĆI DIO'!$C$1)</f>
        <v/>
      </c>
      <c r="P137" s="40" t="str">
        <f t="shared" si="28"/>
        <v/>
      </c>
      <c r="Q137" s="40" t="str">
        <f t="shared" si="29"/>
        <v/>
      </c>
      <c r="R137" s="40" t="str">
        <f t="shared" si="30"/>
        <v/>
      </c>
      <c r="S137" s="40" t="str">
        <f t="shared" si="31"/>
        <v/>
      </c>
      <c r="T137" s="40" t="str">
        <f t="shared" si="32"/>
        <v/>
      </c>
      <c r="AD137" s="165" t="s">
        <v>759</v>
      </c>
      <c r="AE137" s="165" t="s">
        <v>760</v>
      </c>
      <c r="AF137" s="40" t="s">
        <v>2901</v>
      </c>
      <c r="AG137" s="40" t="s">
        <v>2902</v>
      </c>
      <c r="AH137" s="40" t="s">
        <v>2927</v>
      </c>
      <c r="AI137" s="40" t="s">
        <v>2928</v>
      </c>
    </row>
    <row r="138" spans="1:35">
      <c r="A138" s="44" t="str">
        <f>IF(C138="","",VLOOKUP('OPĆI DIO'!$C$1,'OPĆI DIO'!$O$4:$X$137,10,FALSE))</f>
        <v/>
      </c>
      <c r="B138" s="44" t="str">
        <f>IF(C138="","",VLOOKUP('OPĆI DIO'!$C$1,'OPĆI DIO'!$O$4:$X$137,9,FALSE))</f>
        <v/>
      </c>
      <c r="C138" s="50"/>
      <c r="D138" s="45" t="str">
        <f t="shared" si="33"/>
        <v/>
      </c>
      <c r="E138" s="50"/>
      <c r="F138" s="45" t="str">
        <f>IFERROR(VLOOKUP(E138,$X$5:$Z$128,2,FALSE),"")</f>
        <v/>
      </c>
      <c r="G138" s="247"/>
      <c r="H138" s="45" t="str">
        <f>IFERROR(VLOOKUP(G138,$AD$6:$AE$352,2,FALSE),"")</f>
        <v/>
      </c>
      <c r="I138" s="45" t="str">
        <f>IFERROR(VLOOKUP(G138,$AD$6:$AH$352,3,FALSE),"")</f>
        <v/>
      </c>
      <c r="J138" s="153"/>
      <c r="K138" s="153"/>
      <c r="L138" s="153"/>
      <c r="M138" s="153"/>
      <c r="N138" s="306"/>
      <c r="O138" s="175" t="str">
        <f>IF(C138="","",'OPĆI DIO'!$C$1)</f>
        <v/>
      </c>
      <c r="P138" s="40" t="str">
        <f t="shared" si="28"/>
        <v/>
      </c>
      <c r="Q138" s="40" t="str">
        <f t="shared" si="29"/>
        <v/>
      </c>
      <c r="R138" s="40" t="str">
        <f t="shared" si="30"/>
        <v/>
      </c>
      <c r="S138" s="40" t="str">
        <f t="shared" si="31"/>
        <v/>
      </c>
      <c r="T138" s="40" t="str">
        <f t="shared" si="32"/>
        <v/>
      </c>
      <c r="AD138" s="165" t="s">
        <v>1172</v>
      </c>
      <c r="AE138" s="165" t="s">
        <v>1173</v>
      </c>
      <c r="AF138" s="40" t="s">
        <v>2901</v>
      </c>
      <c r="AG138" s="40" t="s">
        <v>2902</v>
      </c>
      <c r="AH138" s="40" t="s">
        <v>2925</v>
      </c>
      <c r="AI138" s="40" t="s">
        <v>2932</v>
      </c>
    </row>
    <row r="139" spans="1:35">
      <c r="A139" s="44" t="str">
        <f>IF(C139="","",VLOOKUP('OPĆI DIO'!$C$1,'OPĆI DIO'!$O$4:$X$137,10,FALSE))</f>
        <v/>
      </c>
      <c r="B139" s="44" t="str">
        <f>IF(C139="","",VLOOKUP('OPĆI DIO'!$C$1,'OPĆI DIO'!$O$4:$X$137,9,FALSE))</f>
        <v/>
      </c>
      <c r="C139" s="50"/>
      <c r="D139" s="45" t="str">
        <f t="shared" si="33"/>
        <v/>
      </c>
      <c r="E139" s="50"/>
      <c r="F139" s="45" t="str">
        <f>IFERROR(VLOOKUP(E139,$X$5:$Z$128,2,FALSE),"")</f>
        <v/>
      </c>
      <c r="G139" s="247"/>
      <c r="H139" s="45" t="str">
        <f>IFERROR(VLOOKUP(G139,$AD$6:$AE$352,2,FALSE),"")</f>
        <v/>
      </c>
      <c r="I139" s="45" t="str">
        <f>IFERROR(VLOOKUP(G139,$AD$6:$AH$352,3,FALSE),"")</f>
        <v/>
      </c>
      <c r="J139" s="153"/>
      <c r="K139" s="153"/>
      <c r="L139" s="153"/>
      <c r="M139" s="153"/>
      <c r="N139" s="306"/>
      <c r="O139" s="175" t="str">
        <f>IF(C139="","",'OPĆI DIO'!$C$1)</f>
        <v/>
      </c>
      <c r="P139" s="40" t="str">
        <f t="shared" si="28"/>
        <v/>
      </c>
      <c r="Q139" s="40" t="str">
        <f t="shared" si="29"/>
        <v/>
      </c>
      <c r="R139" s="40" t="str">
        <f t="shared" si="30"/>
        <v/>
      </c>
      <c r="S139" s="40" t="str">
        <f t="shared" si="31"/>
        <v/>
      </c>
      <c r="T139" s="40" t="str">
        <f t="shared" si="32"/>
        <v/>
      </c>
      <c r="AD139" s="165" t="s">
        <v>2086</v>
      </c>
      <c r="AE139" s="165" t="s">
        <v>2087</v>
      </c>
      <c r="AF139" s="40" t="s">
        <v>2901</v>
      </c>
      <c r="AG139" s="40" t="s">
        <v>2902</v>
      </c>
      <c r="AH139" s="40" t="s">
        <v>2925</v>
      </c>
      <c r="AI139" s="40" t="s">
        <v>2937</v>
      </c>
    </row>
    <row r="140" spans="1:35">
      <c r="A140" s="44" t="str">
        <f>IF(C140="","",VLOOKUP('OPĆI DIO'!$C$1,'OPĆI DIO'!$O$4:$X$137,10,FALSE))</f>
        <v/>
      </c>
      <c r="B140" s="44" t="str">
        <f>IF(C140="","",VLOOKUP('OPĆI DIO'!$C$1,'OPĆI DIO'!$O$4:$X$137,9,FALSE))</f>
        <v/>
      </c>
      <c r="C140" s="50"/>
      <c r="D140" s="45" t="str">
        <f t="shared" si="33"/>
        <v/>
      </c>
      <c r="E140" s="50"/>
      <c r="F140" s="45" t="str">
        <f>IFERROR(VLOOKUP(E140,$X$5:$Z$128,2,FALSE),"")</f>
        <v/>
      </c>
      <c r="G140" s="247"/>
      <c r="H140" s="45" t="str">
        <f>IFERROR(VLOOKUP(G140,$AD$6:$AE$352,2,FALSE),"")</f>
        <v/>
      </c>
      <c r="I140" s="45" t="str">
        <f>IFERROR(VLOOKUP(G140,$AD$6:$AH$352,3,FALSE),"")</f>
        <v/>
      </c>
      <c r="J140" s="153"/>
      <c r="K140" s="153"/>
      <c r="L140" s="153"/>
      <c r="M140" s="153"/>
      <c r="N140" s="306"/>
      <c r="O140" s="175" t="str">
        <f>IF(C140="","",'OPĆI DIO'!$C$1)</f>
        <v/>
      </c>
      <c r="P140" s="40" t="str">
        <f t="shared" si="28"/>
        <v/>
      </c>
      <c r="Q140" s="40" t="str">
        <f t="shared" si="29"/>
        <v/>
      </c>
      <c r="R140" s="40" t="str">
        <f t="shared" si="30"/>
        <v/>
      </c>
      <c r="S140" s="40" t="str">
        <f t="shared" si="31"/>
        <v/>
      </c>
      <c r="T140" s="40" t="str">
        <f t="shared" si="32"/>
        <v/>
      </c>
      <c r="AD140" s="165" t="s">
        <v>761</v>
      </c>
      <c r="AE140" s="165" t="s">
        <v>1133</v>
      </c>
      <c r="AF140" s="40" t="s">
        <v>2901</v>
      </c>
      <c r="AG140" s="40" t="s">
        <v>2902</v>
      </c>
      <c r="AH140" s="40" t="s">
        <v>2925</v>
      </c>
      <c r="AI140" s="40" t="s">
        <v>2932</v>
      </c>
    </row>
    <row r="141" spans="1:35">
      <c r="A141" s="44" t="str">
        <f>IF(C141="","",VLOOKUP('OPĆI DIO'!$C$1,'OPĆI DIO'!$O$4:$X$137,10,FALSE))</f>
        <v/>
      </c>
      <c r="B141" s="44" t="str">
        <f>IF(C141="","",VLOOKUP('OPĆI DIO'!$C$1,'OPĆI DIO'!$O$4:$X$137,9,FALSE))</f>
        <v/>
      </c>
      <c r="C141" s="50"/>
      <c r="D141" s="45" t="str">
        <f t="shared" si="33"/>
        <v/>
      </c>
      <c r="E141" s="50"/>
      <c r="F141" s="45" t="str">
        <f>IFERROR(VLOOKUP(E141,$X$5:$Z$128,2,FALSE),"")</f>
        <v/>
      </c>
      <c r="G141" s="247"/>
      <c r="H141" s="45" t="str">
        <f>IFERROR(VLOOKUP(G141,$AD$6:$AE$352,2,FALSE),"")</f>
        <v/>
      </c>
      <c r="I141" s="45" t="str">
        <f>IFERROR(VLOOKUP(G141,$AD$6:$AH$352,3,FALSE),"")</f>
        <v/>
      </c>
      <c r="J141" s="153"/>
      <c r="K141" s="153"/>
      <c r="L141" s="153"/>
      <c r="M141" s="153"/>
      <c r="N141" s="306"/>
      <c r="O141" s="175" t="str">
        <f>IF(C141="","",'OPĆI DIO'!$C$1)</f>
        <v/>
      </c>
      <c r="P141" s="40" t="str">
        <f t="shared" si="28"/>
        <v/>
      </c>
      <c r="Q141" s="40" t="str">
        <f t="shared" si="29"/>
        <v/>
      </c>
      <c r="R141" s="40" t="str">
        <f t="shared" si="30"/>
        <v/>
      </c>
      <c r="S141" s="40" t="str">
        <f t="shared" si="31"/>
        <v/>
      </c>
      <c r="T141" s="40" t="str">
        <f t="shared" si="32"/>
        <v/>
      </c>
      <c r="AD141" s="165" t="s">
        <v>2090</v>
      </c>
      <c r="AE141" s="165" t="s">
        <v>2091</v>
      </c>
      <c r="AF141" s="40" t="s">
        <v>2901</v>
      </c>
      <c r="AG141" s="40" t="s">
        <v>2902</v>
      </c>
      <c r="AH141" s="40" t="s">
        <v>2925</v>
      </c>
      <c r="AI141" s="40" t="s">
        <v>2936</v>
      </c>
    </row>
    <row r="142" spans="1:35">
      <c r="A142" s="44" t="str">
        <f>IF(C142="","",VLOOKUP('OPĆI DIO'!$C$1,'OPĆI DIO'!$O$4:$X$137,10,FALSE))</f>
        <v/>
      </c>
      <c r="B142" s="44" t="str">
        <f>IF(C142="","",VLOOKUP('OPĆI DIO'!$C$1,'OPĆI DIO'!$O$4:$X$137,9,FALSE))</f>
        <v/>
      </c>
      <c r="C142" s="50"/>
      <c r="D142" s="45" t="str">
        <f t="shared" si="33"/>
        <v/>
      </c>
      <c r="E142" s="50"/>
      <c r="F142" s="45" t="str">
        <f>IFERROR(VLOOKUP(E142,$X$5:$Z$128,2,FALSE),"")</f>
        <v/>
      </c>
      <c r="G142" s="247"/>
      <c r="H142" s="45" t="str">
        <f>IFERROR(VLOOKUP(G142,$AD$6:$AE$352,2,FALSE),"")</f>
        <v/>
      </c>
      <c r="I142" s="45" t="str">
        <f>IFERROR(VLOOKUP(G142,$AD$6:$AH$352,3,FALSE),"")</f>
        <v/>
      </c>
      <c r="J142" s="153"/>
      <c r="K142" s="153"/>
      <c r="L142" s="153"/>
      <c r="M142" s="153"/>
      <c r="N142" s="306"/>
      <c r="O142" s="175" t="str">
        <f>IF(C142="","",'OPĆI DIO'!$C$1)</f>
        <v/>
      </c>
      <c r="P142" s="40" t="str">
        <f t="shared" si="28"/>
        <v/>
      </c>
      <c r="Q142" s="40" t="str">
        <f t="shared" si="29"/>
        <v/>
      </c>
      <c r="R142" s="40" t="str">
        <f t="shared" si="30"/>
        <v/>
      </c>
      <c r="S142" s="40" t="str">
        <f t="shared" si="31"/>
        <v/>
      </c>
      <c r="T142" s="40" t="str">
        <f t="shared" si="32"/>
        <v/>
      </c>
      <c r="AD142" s="165" t="s">
        <v>4489</v>
      </c>
      <c r="AE142" s="165" t="s">
        <v>4490</v>
      </c>
      <c r="AF142" s="40" t="s">
        <v>2901</v>
      </c>
      <c r="AG142" s="40" t="s">
        <v>2902</v>
      </c>
      <c r="AH142" s="40" t="s">
        <v>2925</v>
      </c>
      <c r="AI142" s="40" t="s">
        <v>2935</v>
      </c>
    </row>
    <row r="143" spans="1:35">
      <c r="A143" s="44" t="str">
        <f>IF(C143="","",VLOOKUP('OPĆI DIO'!$C$1,'OPĆI DIO'!$O$4:$X$137,10,FALSE))</f>
        <v/>
      </c>
      <c r="B143" s="44" t="str">
        <f>IF(C143="","",VLOOKUP('OPĆI DIO'!$C$1,'OPĆI DIO'!$O$4:$X$137,9,FALSE))</f>
        <v/>
      </c>
      <c r="C143" s="50"/>
      <c r="D143" s="45" t="str">
        <f t="shared" si="33"/>
        <v/>
      </c>
      <c r="E143" s="50"/>
      <c r="F143" s="45" t="str">
        <f>IFERROR(VLOOKUP(E143,$X$5:$Z$128,2,FALSE),"")</f>
        <v/>
      </c>
      <c r="G143" s="247"/>
      <c r="H143" s="45" t="str">
        <f>IFERROR(VLOOKUP(G143,$AD$6:$AE$352,2,FALSE),"")</f>
        <v/>
      </c>
      <c r="I143" s="45" t="str">
        <f>IFERROR(VLOOKUP(G143,$AD$6:$AH$352,3,FALSE),"")</f>
        <v/>
      </c>
      <c r="J143" s="153"/>
      <c r="K143" s="153"/>
      <c r="L143" s="153"/>
      <c r="M143" s="153"/>
      <c r="N143" s="306"/>
      <c r="O143" s="175" t="str">
        <f>IF(C143="","",'OPĆI DIO'!$C$1)</f>
        <v/>
      </c>
      <c r="P143" s="40" t="str">
        <f t="shared" si="28"/>
        <v/>
      </c>
      <c r="Q143" s="40" t="str">
        <f t="shared" si="29"/>
        <v/>
      </c>
      <c r="R143" s="40" t="str">
        <f t="shared" si="30"/>
        <v/>
      </c>
      <c r="S143" s="40" t="str">
        <f t="shared" si="31"/>
        <v/>
      </c>
      <c r="T143" s="40" t="str">
        <f t="shared" si="32"/>
        <v/>
      </c>
      <c r="AD143" s="165" t="s">
        <v>1445</v>
      </c>
      <c r="AE143" s="165" t="s">
        <v>1446</v>
      </c>
      <c r="AF143" s="40" t="s">
        <v>2901</v>
      </c>
      <c r="AG143" s="40" t="s">
        <v>2902</v>
      </c>
      <c r="AH143" s="40" t="s">
        <v>2925</v>
      </c>
      <c r="AI143" s="40" t="s">
        <v>2932</v>
      </c>
    </row>
    <row r="144" spans="1:35">
      <c r="A144" s="44" t="str">
        <f>IF(C144="","",VLOOKUP('OPĆI DIO'!$C$1,'OPĆI DIO'!$O$4:$X$137,10,FALSE))</f>
        <v/>
      </c>
      <c r="B144" s="44" t="str">
        <f>IF(C144="","",VLOOKUP('OPĆI DIO'!$C$1,'OPĆI DIO'!$O$4:$X$137,9,FALSE))</f>
        <v/>
      </c>
      <c r="C144" s="50"/>
      <c r="D144" s="45" t="str">
        <f t="shared" si="33"/>
        <v/>
      </c>
      <c r="E144" s="50"/>
      <c r="F144" s="45" t="str">
        <f>IFERROR(VLOOKUP(E144,$X$5:$Z$128,2,FALSE),"")</f>
        <v/>
      </c>
      <c r="G144" s="247"/>
      <c r="H144" s="45" t="str">
        <f>IFERROR(VLOOKUP(G144,$AD$6:$AE$352,2,FALSE),"")</f>
        <v/>
      </c>
      <c r="I144" s="45" t="str">
        <f>IFERROR(VLOOKUP(G144,$AD$6:$AH$352,3,FALSE),"")</f>
        <v/>
      </c>
      <c r="J144" s="153"/>
      <c r="K144" s="153"/>
      <c r="L144" s="153"/>
      <c r="M144" s="153"/>
      <c r="N144" s="306"/>
      <c r="O144" s="175" t="str">
        <f>IF(C144="","",'OPĆI DIO'!$C$1)</f>
        <v/>
      </c>
      <c r="P144" s="40" t="str">
        <f t="shared" si="28"/>
        <v/>
      </c>
      <c r="Q144" s="40" t="str">
        <f t="shared" si="29"/>
        <v/>
      </c>
      <c r="R144" s="40" t="str">
        <f t="shared" si="30"/>
        <v/>
      </c>
      <c r="S144" s="40" t="str">
        <f t="shared" si="31"/>
        <v/>
      </c>
      <c r="T144" s="40" t="str">
        <f t="shared" si="32"/>
        <v/>
      </c>
      <c r="AD144" s="165" t="s">
        <v>3044</v>
      </c>
      <c r="AE144" s="165" t="s">
        <v>4491</v>
      </c>
      <c r="AF144" s="40" t="s">
        <v>2901</v>
      </c>
      <c r="AG144" s="40" t="s">
        <v>2902</v>
      </c>
      <c r="AH144" s="40" t="s">
        <v>2927</v>
      </c>
      <c r="AI144" s="40" t="s">
        <v>2928</v>
      </c>
    </row>
    <row r="145" spans="1:35">
      <c r="A145" s="44" t="str">
        <f>IF(C145="","",VLOOKUP('OPĆI DIO'!$C$1,'OPĆI DIO'!$O$4:$X$137,10,FALSE))</f>
        <v/>
      </c>
      <c r="B145" s="44" t="str">
        <f>IF(C145="","",VLOOKUP('OPĆI DIO'!$C$1,'OPĆI DIO'!$O$4:$X$137,9,FALSE))</f>
        <v/>
      </c>
      <c r="C145" s="50"/>
      <c r="D145" s="45" t="str">
        <f t="shared" si="33"/>
        <v/>
      </c>
      <c r="E145" s="50"/>
      <c r="F145" s="45" t="str">
        <f>IFERROR(VLOOKUP(E145,$X$5:$Z$128,2,FALSE),"")</f>
        <v/>
      </c>
      <c r="G145" s="247"/>
      <c r="H145" s="45" t="str">
        <f>IFERROR(VLOOKUP(G145,$AD$6:$AE$352,2,FALSE),"")</f>
        <v/>
      </c>
      <c r="I145" s="45" t="str">
        <f>IFERROR(VLOOKUP(G145,$AD$6:$AH$352,3,FALSE),"")</f>
        <v/>
      </c>
      <c r="J145" s="153"/>
      <c r="K145" s="153"/>
      <c r="L145" s="153"/>
      <c r="M145" s="153"/>
      <c r="N145" s="306"/>
      <c r="O145" s="175" t="str">
        <f>IF(C145="","",'OPĆI DIO'!$C$1)</f>
        <v/>
      </c>
      <c r="P145" s="40" t="str">
        <f t="shared" si="28"/>
        <v/>
      </c>
      <c r="Q145" s="40" t="str">
        <f t="shared" si="29"/>
        <v/>
      </c>
      <c r="R145" s="40" t="str">
        <f t="shared" si="30"/>
        <v/>
      </c>
      <c r="S145" s="40" t="str">
        <f t="shared" si="31"/>
        <v/>
      </c>
      <c r="T145" s="40" t="str">
        <f t="shared" si="32"/>
        <v/>
      </c>
      <c r="AD145" s="165" t="s">
        <v>2096</v>
      </c>
      <c r="AE145" s="165" t="s">
        <v>2097</v>
      </c>
      <c r="AF145" s="40" t="s">
        <v>2901</v>
      </c>
      <c r="AG145" s="40" t="s">
        <v>2902</v>
      </c>
      <c r="AH145" s="40" t="s">
        <v>2925</v>
      </c>
      <c r="AI145" s="40" t="s">
        <v>2935</v>
      </c>
    </row>
    <row r="146" spans="1:35">
      <c r="A146" s="44" t="str">
        <f>IF(C146="","",VLOOKUP('OPĆI DIO'!$C$1,'OPĆI DIO'!$O$4:$X$137,10,FALSE))</f>
        <v/>
      </c>
      <c r="B146" s="44" t="str">
        <f>IF(C146="","",VLOOKUP('OPĆI DIO'!$C$1,'OPĆI DIO'!$O$4:$X$137,9,FALSE))</f>
        <v/>
      </c>
      <c r="C146" s="50"/>
      <c r="D146" s="45" t="str">
        <f t="shared" si="33"/>
        <v/>
      </c>
      <c r="E146" s="50"/>
      <c r="F146" s="45" t="str">
        <f>IFERROR(VLOOKUP(E146,$X$5:$Z$128,2,FALSE),"")</f>
        <v/>
      </c>
      <c r="G146" s="247"/>
      <c r="H146" s="45" t="str">
        <f>IFERROR(VLOOKUP(G146,$AD$6:$AE$352,2,FALSE),"")</f>
        <v/>
      </c>
      <c r="I146" s="45" t="str">
        <f>IFERROR(VLOOKUP(G146,$AD$6:$AH$352,3,FALSE),"")</f>
        <v/>
      </c>
      <c r="J146" s="153"/>
      <c r="K146" s="153"/>
      <c r="L146" s="153"/>
      <c r="M146" s="153"/>
      <c r="N146" s="306"/>
      <c r="O146" s="175" t="str">
        <f>IF(C146="","",'OPĆI DIO'!$C$1)</f>
        <v/>
      </c>
      <c r="P146" s="40" t="str">
        <f t="shared" si="28"/>
        <v/>
      </c>
      <c r="Q146" s="40" t="str">
        <f t="shared" si="29"/>
        <v/>
      </c>
      <c r="R146" s="40" t="str">
        <f t="shared" si="30"/>
        <v/>
      </c>
      <c r="S146" s="40" t="str">
        <f t="shared" si="31"/>
        <v/>
      </c>
      <c r="T146" s="40" t="str">
        <f t="shared" si="32"/>
        <v/>
      </c>
      <c r="AD146" s="165" t="s">
        <v>4492</v>
      </c>
      <c r="AE146" s="165" t="s">
        <v>4493</v>
      </c>
      <c r="AF146" s="40" t="s">
        <v>2901</v>
      </c>
      <c r="AG146" s="40" t="s">
        <v>2902</v>
      </c>
      <c r="AH146" s="40" t="s">
        <v>2925</v>
      </c>
      <c r="AI146" s="40" t="s">
        <v>2937</v>
      </c>
    </row>
    <row r="147" spans="1:35">
      <c r="A147" s="44" t="str">
        <f>IF(C147="","",VLOOKUP('OPĆI DIO'!$C$1,'OPĆI DIO'!$O$4:$X$137,10,FALSE))</f>
        <v/>
      </c>
      <c r="B147" s="44" t="str">
        <f>IF(C147="","",VLOOKUP('OPĆI DIO'!$C$1,'OPĆI DIO'!$O$4:$X$137,9,FALSE))</f>
        <v/>
      </c>
      <c r="C147" s="50"/>
      <c r="D147" s="45" t="str">
        <f t="shared" si="33"/>
        <v/>
      </c>
      <c r="E147" s="50"/>
      <c r="F147" s="45" t="str">
        <f>IFERROR(VLOOKUP(E147,$X$5:$Z$128,2,FALSE),"")</f>
        <v/>
      </c>
      <c r="G147" s="247"/>
      <c r="H147" s="45" t="str">
        <f>IFERROR(VLOOKUP(G147,$AD$6:$AE$352,2,FALSE),"")</f>
        <v/>
      </c>
      <c r="I147" s="45" t="str">
        <f>IFERROR(VLOOKUP(G147,$AD$6:$AH$352,3,FALSE),"")</f>
        <v/>
      </c>
      <c r="J147" s="153"/>
      <c r="K147" s="153"/>
      <c r="L147" s="153"/>
      <c r="M147" s="153"/>
      <c r="N147" s="306"/>
      <c r="O147" s="175" t="str">
        <f>IF(C147="","",'OPĆI DIO'!$C$1)</f>
        <v/>
      </c>
      <c r="P147" s="40" t="str">
        <f t="shared" si="28"/>
        <v/>
      </c>
      <c r="Q147" s="40" t="str">
        <f t="shared" si="29"/>
        <v/>
      </c>
      <c r="R147" s="40" t="str">
        <f t="shared" si="30"/>
        <v/>
      </c>
      <c r="S147" s="40" t="str">
        <f t="shared" si="31"/>
        <v/>
      </c>
      <c r="T147" s="40" t="str">
        <f t="shared" si="32"/>
        <v/>
      </c>
      <c r="AD147" s="165" t="s">
        <v>2099</v>
      </c>
      <c r="AE147" s="165" t="s">
        <v>2100</v>
      </c>
      <c r="AF147" s="40" t="s">
        <v>2901</v>
      </c>
      <c r="AG147" s="40" t="s">
        <v>2902</v>
      </c>
      <c r="AH147" s="40" t="s">
        <v>2925</v>
      </c>
      <c r="AI147" s="40" t="s">
        <v>2935</v>
      </c>
    </row>
    <row r="148" spans="1:35">
      <c r="A148" s="44" t="str">
        <f>IF(C148="","",VLOOKUP('OPĆI DIO'!$C$1,'OPĆI DIO'!$O$4:$X$137,10,FALSE))</f>
        <v/>
      </c>
      <c r="B148" s="44" t="str">
        <f>IF(C148="","",VLOOKUP('OPĆI DIO'!$C$1,'OPĆI DIO'!$O$4:$X$137,9,FALSE))</f>
        <v/>
      </c>
      <c r="C148" s="50"/>
      <c r="D148" s="45" t="str">
        <f t="shared" si="33"/>
        <v/>
      </c>
      <c r="E148" s="50"/>
      <c r="F148" s="45" t="str">
        <f>IFERROR(VLOOKUP(E148,$X$5:$Z$128,2,FALSE),"")</f>
        <v/>
      </c>
      <c r="G148" s="247"/>
      <c r="H148" s="45" t="str">
        <f>IFERROR(VLOOKUP(G148,$AD$6:$AE$352,2,FALSE),"")</f>
        <v/>
      </c>
      <c r="I148" s="45" t="str">
        <f>IFERROR(VLOOKUP(G148,$AD$6:$AH$352,3,FALSE),"")</f>
        <v/>
      </c>
      <c r="J148" s="153"/>
      <c r="K148" s="153"/>
      <c r="L148" s="153"/>
      <c r="M148" s="153"/>
      <c r="N148" s="306"/>
      <c r="O148" s="175" t="str">
        <f>IF(C148="","",'OPĆI DIO'!$C$1)</f>
        <v/>
      </c>
      <c r="P148" s="40" t="str">
        <f t="shared" si="28"/>
        <v/>
      </c>
      <c r="Q148" s="40" t="str">
        <f t="shared" si="29"/>
        <v/>
      </c>
      <c r="R148" s="40" t="str">
        <f t="shared" si="30"/>
        <v/>
      </c>
      <c r="S148" s="40" t="str">
        <f t="shared" si="31"/>
        <v/>
      </c>
      <c r="T148" s="40" t="str">
        <f t="shared" si="32"/>
        <v/>
      </c>
      <c r="AD148" s="165" t="s">
        <v>1273</v>
      </c>
      <c r="AE148" s="165" t="s">
        <v>1274</v>
      </c>
      <c r="AF148" s="40" t="s">
        <v>2905</v>
      </c>
      <c r="AG148" s="40" t="s">
        <v>2906</v>
      </c>
      <c r="AH148" s="40" t="s">
        <v>2925</v>
      </c>
      <c r="AI148" s="40" t="s">
        <v>2933</v>
      </c>
    </row>
    <row r="149" spans="1:35">
      <c r="A149" s="44" t="str">
        <f>IF(C149="","",VLOOKUP('OPĆI DIO'!$C$1,'OPĆI DIO'!$O$4:$X$137,10,FALSE))</f>
        <v/>
      </c>
      <c r="B149" s="44" t="str">
        <f>IF(C149="","",VLOOKUP('OPĆI DIO'!$C$1,'OPĆI DIO'!$O$4:$X$137,9,FALSE))</f>
        <v/>
      </c>
      <c r="C149" s="50"/>
      <c r="D149" s="45" t="str">
        <f t="shared" si="33"/>
        <v/>
      </c>
      <c r="E149" s="50"/>
      <c r="F149" s="45" t="str">
        <f>IFERROR(VLOOKUP(E149,$X$5:$Z$128,2,FALSE),"")</f>
        <v/>
      </c>
      <c r="G149" s="247"/>
      <c r="H149" s="45" t="str">
        <f>IFERROR(VLOOKUP(G149,$AD$6:$AE$352,2,FALSE),"")</f>
        <v/>
      </c>
      <c r="I149" s="45" t="str">
        <f>IFERROR(VLOOKUP(G149,$AD$6:$AH$352,3,FALSE),"")</f>
        <v/>
      </c>
      <c r="J149" s="153"/>
      <c r="K149" s="153"/>
      <c r="L149" s="153"/>
      <c r="M149" s="153"/>
      <c r="N149" s="306"/>
      <c r="O149" s="175" t="str">
        <f>IF(C149="","",'OPĆI DIO'!$C$1)</f>
        <v/>
      </c>
      <c r="P149" s="40" t="str">
        <f t="shared" si="28"/>
        <v/>
      </c>
      <c r="Q149" s="40" t="str">
        <f t="shared" si="29"/>
        <v/>
      </c>
      <c r="R149" s="40" t="str">
        <f t="shared" si="30"/>
        <v/>
      </c>
      <c r="S149" s="40" t="str">
        <f t="shared" si="31"/>
        <v/>
      </c>
      <c r="T149" s="40" t="str">
        <f t="shared" si="32"/>
        <v/>
      </c>
      <c r="AD149" s="165" t="s">
        <v>1351</v>
      </c>
      <c r="AE149" s="165" t="s">
        <v>1352</v>
      </c>
      <c r="AF149" s="40" t="s">
        <v>2901</v>
      </c>
      <c r="AG149" s="40" t="s">
        <v>2902</v>
      </c>
      <c r="AH149" s="40" t="s">
        <v>2925</v>
      </c>
      <c r="AI149" s="40" t="s">
        <v>2933</v>
      </c>
    </row>
    <row r="150" spans="1:35">
      <c r="A150" s="44" t="str">
        <f>IF(C150="","",VLOOKUP('OPĆI DIO'!$C$1,'OPĆI DIO'!$O$4:$X$137,10,FALSE))</f>
        <v/>
      </c>
      <c r="B150" s="44" t="str">
        <f>IF(C150="","",VLOOKUP('OPĆI DIO'!$C$1,'OPĆI DIO'!$O$4:$X$137,9,FALSE))</f>
        <v/>
      </c>
      <c r="C150" s="50"/>
      <c r="D150" s="45" t="str">
        <f t="shared" si="33"/>
        <v/>
      </c>
      <c r="E150" s="50"/>
      <c r="F150" s="45" t="str">
        <f>IFERROR(VLOOKUP(E150,$X$5:$Z$128,2,FALSE),"")</f>
        <v/>
      </c>
      <c r="G150" s="247"/>
      <c r="H150" s="45" t="str">
        <f>IFERROR(VLOOKUP(G150,$AD$6:$AE$352,2,FALSE),"")</f>
        <v/>
      </c>
      <c r="I150" s="45" t="str">
        <f>IFERROR(VLOOKUP(G150,$AD$6:$AH$352,3,FALSE),"")</f>
        <v/>
      </c>
      <c r="J150" s="153"/>
      <c r="K150" s="153"/>
      <c r="L150" s="153"/>
      <c r="M150" s="153"/>
      <c r="N150" s="306"/>
      <c r="O150" s="175" t="str">
        <f>IF(C150="","",'OPĆI DIO'!$C$1)</f>
        <v/>
      </c>
      <c r="P150" s="40" t="str">
        <f t="shared" si="28"/>
        <v/>
      </c>
      <c r="Q150" s="40" t="str">
        <f t="shared" si="29"/>
        <v/>
      </c>
      <c r="R150" s="40" t="str">
        <f t="shared" si="30"/>
        <v/>
      </c>
      <c r="S150" s="40" t="str">
        <f t="shared" si="31"/>
        <v/>
      </c>
      <c r="T150" s="40" t="str">
        <f t="shared" si="32"/>
        <v/>
      </c>
      <c r="AD150" s="165" t="s">
        <v>1435</v>
      </c>
      <c r="AE150" s="165" t="s">
        <v>1436</v>
      </c>
      <c r="AF150" s="40" t="s">
        <v>2905</v>
      </c>
      <c r="AG150" s="40" t="s">
        <v>2906</v>
      </c>
      <c r="AH150" s="40" t="s">
        <v>2925</v>
      </c>
      <c r="AI150" s="40" t="s">
        <v>2933</v>
      </c>
    </row>
    <row r="151" spans="1:35">
      <c r="A151" s="44" t="str">
        <f>IF(C151="","",VLOOKUP('OPĆI DIO'!$C$1,'OPĆI DIO'!$O$4:$X$137,10,FALSE))</f>
        <v/>
      </c>
      <c r="B151" s="44" t="str">
        <f>IF(C151="","",VLOOKUP('OPĆI DIO'!$C$1,'OPĆI DIO'!$O$4:$X$137,9,FALSE))</f>
        <v/>
      </c>
      <c r="C151" s="50"/>
      <c r="D151" s="45" t="str">
        <f t="shared" si="33"/>
        <v/>
      </c>
      <c r="E151" s="50"/>
      <c r="F151" s="45" t="str">
        <f>IFERROR(VLOOKUP(E151,$X$5:$Z$128,2,FALSE),"")</f>
        <v/>
      </c>
      <c r="G151" s="247"/>
      <c r="H151" s="45" t="str">
        <f>IFERROR(VLOOKUP(G151,$AD$6:$AE$352,2,FALSE),"")</f>
        <v/>
      </c>
      <c r="I151" s="45" t="str">
        <f>IFERROR(VLOOKUP(G151,$AD$6:$AH$352,3,FALSE),"")</f>
        <v/>
      </c>
      <c r="J151" s="153"/>
      <c r="K151" s="153"/>
      <c r="L151" s="153"/>
      <c r="M151" s="153"/>
      <c r="N151" s="306"/>
      <c r="O151" s="175" t="str">
        <f>IF(C151="","",'OPĆI DIO'!$C$1)</f>
        <v/>
      </c>
      <c r="P151" s="40" t="str">
        <f t="shared" si="28"/>
        <v/>
      </c>
      <c r="Q151" s="40" t="str">
        <f t="shared" si="29"/>
        <v/>
      </c>
      <c r="R151" s="40" t="str">
        <f t="shared" si="30"/>
        <v/>
      </c>
      <c r="S151" s="40" t="str">
        <f t="shared" si="31"/>
        <v/>
      </c>
      <c r="T151" s="40" t="str">
        <f t="shared" si="32"/>
        <v/>
      </c>
      <c r="AD151" s="165" t="s">
        <v>46</v>
      </c>
      <c r="AE151" s="165" t="s">
        <v>47</v>
      </c>
      <c r="AF151" s="40" t="s">
        <v>2907</v>
      </c>
      <c r="AG151" s="40" t="s">
        <v>2908</v>
      </c>
      <c r="AH151" s="40" t="s">
        <v>2925</v>
      </c>
      <c r="AI151" s="40" t="s">
        <v>2933</v>
      </c>
    </row>
    <row r="152" spans="1:35">
      <c r="A152" s="44" t="str">
        <f>IF(C152="","",VLOOKUP('OPĆI DIO'!$C$1,'OPĆI DIO'!$O$4:$X$137,10,FALSE))</f>
        <v/>
      </c>
      <c r="B152" s="44" t="str">
        <f>IF(C152="","",VLOOKUP('OPĆI DIO'!$C$1,'OPĆI DIO'!$O$4:$X$137,9,FALSE))</f>
        <v/>
      </c>
      <c r="C152" s="50"/>
      <c r="D152" s="45" t="str">
        <f t="shared" si="33"/>
        <v/>
      </c>
      <c r="E152" s="50"/>
      <c r="F152" s="45" t="str">
        <f>IFERROR(VLOOKUP(E152,$X$5:$Z$128,2,FALSE),"")</f>
        <v/>
      </c>
      <c r="G152" s="247"/>
      <c r="H152" s="45" t="str">
        <f>IFERROR(VLOOKUP(G152,$AD$6:$AE$352,2,FALSE),"")</f>
        <v/>
      </c>
      <c r="I152" s="45" t="str">
        <f>IFERROR(VLOOKUP(G152,$AD$6:$AH$352,3,FALSE),"")</f>
        <v/>
      </c>
      <c r="J152" s="153"/>
      <c r="K152" s="153"/>
      <c r="L152" s="153"/>
      <c r="M152" s="153"/>
      <c r="N152" s="306"/>
      <c r="O152" s="175" t="str">
        <f>IF(C152="","",'OPĆI DIO'!$C$1)</f>
        <v/>
      </c>
      <c r="P152" s="40" t="str">
        <f t="shared" si="28"/>
        <v/>
      </c>
      <c r="Q152" s="40" t="str">
        <f t="shared" si="29"/>
        <v/>
      </c>
      <c r="R152" s="40" t="str">
        <f t="shared" si="30"/>
        <v/>
      </c>
      <c r="S152" s="40" t="str">
        <f t="shared" si="31"/>
        <v/>
      </c>
      <c r="T152" s="40" t="str">
        <f t="shared" si="32"/>
        <v/>
      </c>
      <c r="AD152" s="165" t="s">
        <v>56</v>
      </c>
      <c r="AE152" s="165" t="s">
        <v>57</v>
      </c>
      <c r="AF152" s="40" t="s">
        <v>2907</v>
      </c>
      <c r="AG152" s="40" t="s">
        <v>2908</v>
      </c>
      <c r="AH152" s="40" t="s">
        <v>2925</v>
      </c>
      <c r="AI152" s="40" t="s">
        <v>2933</v>
      </c>
    </row>
    <row r="153" spans="1:35">
      <c r="A153" s="44" t="str">
        <f>IF(C153="","",VLOOKUP('OPĆI DIO'!$C$1,'OPĆI DIO'!$O$4:$X$137,10,FALSE))</f>
        <v/>
      </c>
      <c r="B153" s="44" t="str">
        <f>IF(C153="","",VLOOKUP('OPĆI DIO'!$C$1,'OPĆI DIO'!$O$4:$X$137,9,FALSE))</f>
        <v/>
      </c>
      <c r="C153" s="50"/>
      <c r="D153" s="45" t="str">
        <f t="shared" si="33"/>
        <v/>
      </c>
      <c r="E153" s="50"/>
      <c r="F153" s="45" t="str">
        <f>IFERROR(VLOOKUP(E153,$X$5:$Z$128,2,FALSE),"")</f>
        <v/>
      </c>
      <c r="G153" s="247"/>
      <c r="H153" s="45" t="str">
        <f>IFERROR(VLOOKUP(G153,$AD$6:$AE$352,2,FALSE),"")</f>
        <v/>
      </c>
      <c r="I153" s="45" t="str">
        <f>IFERROR(VLOOKUP(G153,$AD$6:$AH$352,3,FALSE),"")</f>
        <v/>
      </c>
      <c r="J153" s="153"/>
      <c r="K153" s="153"/>
      <c r="L153" s="153"/>
      <c r="M153" s="153"/>
      <c r="N153" s="306"/>
      <c r="O153" s="175" t="str">
        <f>IF(C153="","",'OPĆI DIO'!$C$1)</f>
        <v/>
      </c>
      <c r="P153" s="40" t="str">
        <f t="shared" si="28"/>
        <v/>
      </c>
      <c r="Q153" s="40" t="str">
        <f t="shared" si="29"/>
        <v/>
      </c>
      <c r="R153" s="40" t="str">
        <f t="shared" si="30"/>
        <v/>
      </c>
      <c r="S153" s="40" t="str">
        <f t="shared" si="31"/>
        <v/>
      </c>
      <c r="T153" s="40" t="str">
        <f t="shared" si="32"/>
        <v/>
      </c>
      <c r="AD153" s="165" t="s">
        <v>59</v>
      </c>
      <c r="AE153" s="165" t="s">
        <v>60</v>
      </c>
      <c r="AF153" s="40" t="s">
        <v>2907</v>
      </c>
      <c r="AG153" s="40" t="s">
        <v>2908</v>
      </c>
      <c r="AH153" s="40" t="s">
        <v>2925</v>
      </c>
      <c r="AI153" s="40" t="s">
        <v>2933</v>
      </c>
    </row>
    <row r="154" spans="1:35">
      <c r="A154" s="44" t="str">
        <f>IF(C154="","",VLOOKUP('OPĆI DIO'!$C$1,'OPĆI DIO'!$O$4:$X$137,10,FALSE))</f>
        <v/>
      </c>
      <c r="B154" s="44" t="str">
        <f>IF(C154="","",VLOOKUP('OPĆI DIO'!$C$1,'OPĆI DIO'!$O$4:$X$137,9,FALSE))</f>
        <v/>
      </c>
      <c r="C154" s="50"/>
      <c r="D154" s="45" t="str">
        <f t="shared" si="33"/>
        <v/>
      </c>
      <c r="E154" s="50"/>
      <c r="F154" s="45" t="str">
        <f>IFERROR(VLOOKUP(E154,$X$5:$Z$128,2,FALSE),"")</f>
        <v/>
      </c>
      <c r="G154" s="247"/>
      <c r="H154" s="45" t="str">
        <f>IFERROR(VLOOKUP(G154,$AD$6:$AE$352,2,FALSE),"")</f>
        <v/>
      </c>
      <c r="I154" s="45" t="str">
        <f>IFERROR(VLOOKUP(G154,$AD$6:$AH$352,3,FALSE),"")</f>
        <v/>
      </c>
      <c r="J154" s="153"/>
      <c r="K154" s="153"/>
      <c r="L154" s="153"/>
      <c r="M154" s="153"/>
      <c r="N154" s="306"/>
      <c r="O154" s="175" t="str">
        <f>IF(C154="","",'OPĆI DIO'!$C$1)</f>
        <v/>
      </c>
      <c r="P154" s="40" t="str">
        <f t="shared" si="28"/>
        <v/>
      </c>
      <c r="Q154" s="40" t="str">
        <f t="shared" si="29"/>
        <v/>
      </c>
      <c r="R154" s="40" t="str">
        <f t="shared" si="30"/>
        <v/>
      </c>
      <c r="S154" s="40" t="str">
        <f t="shared" si="31"/>
        <v/>
      </c>
      <c r="T154" s="40" t="str">
        <f t="shared" si="32"/>
        <v/>
      </c>
      <c r="AD154" s="165" t="s">
        <v>61</v>
      </c>
      <c r="AE154" s="165" t="s">
        <v>62</v>
      </c>
      <c r="AF154" s="40" t="s">
        <v>2907</v>
      </c>
      <c r="AG154" s="40" t="s">
        <v>2908</v>
      </c>
      <c r="AH154" s="40" t="s">
        <v>2925</v>
      </c>
      <c r="AI154" s="40" t="s">
        <v>2933</v>
      </c>
    </row>
    <row r="155" spans="1:35">
      <c r="A155" s="44" t="str">
        <f>IF(C155="","",VLOOKUP('OPĆI DIO'!$C$1,'OPĆI DIO'!$O$4:$X$137,10,FALSE))</f>
        <v/>
      </c>
      <c r="B155" s="44" t="str">
        <f>IF(C155="","",VLOOKUP('OPĆI DIO'!$C$1,'OPĆI DIO'!$O$4:$X$137,9,FALSE))</f>
        <v/>
      </c>
      <c r="C155" s="50"/>
      <c r="D155" s="45" t="str">
        <f t="shared" si="33"/>
        <v/>
      </c>
      <c r="E155" s="50"/>
      <c r="F155" s="45" t="str">
        <f>IFERROR(VLOOKUP(E155,$X$5:$Z$128,2,FALSE),"")</f>
        <v/>
      </c>
      <c r="G155" s="247"/>
      <c r="H155" s="45" t="str">
        <f>IFERROR(VLOOKUP(G155,$AD$6:$AE$352,2,FALSE),"")</f>
        <v/>
      </c>
      <c r="I155" s="45" t="str">
        <f>IFERROR(VLOOKUP(G155,$AD$6:$AH$352,3,FALSE),"")</f>
        <v/>
      </c>
      <c r="J155" s="153"/>
      <c r="K155" s="153"/>
      <c r="L155" s="153"/>
      <c r="M155" s="153"/>
      <c r="N155" s="306"/>
      <c r="O155" s="175" t="str">
        <f>IF(C155="","",'OPĆI DIO'!$C$1)</f>
        <v/>
      </c>
      <c r="P155" s="40" t="str">
        <f t="shared" si="28"/>
        <v/>
      </c>
      <c r="Q155" s="40" t="str">
        <f t="shared" si="29"/>
        <v/>
      </c>
      <c r="R155" s="40" t="str">
        <f t="shared" si="30"/>
        <v/>
      </c>
      <c r="S155" s="40" t="str">
        <f t="shared" si="31"/>
        <v/>
      </c>
      <c r="T155" s="40" t="str">
        <f t="shared" si="32"/>
        <v/>
      </c>
      <c r="AD155" s="165" t="s">
        <v>660</v>
      </c>
      <c r="AE155" s="165" t="s">
        <v>661</v>
      </c>
      <c r="AF155" s="40" t="s">
        <v>2907</v>
      </c>
      <c r="AG155" s="40" t="s">
        <v>2908</v>
      </c>
      <c r="AH155" s="40" t="s">
        <v>2925</v>
      </c>
      <c r="AI155" s="40" t="s">
        <v>2933</v>
      </c>
    </row>
    <row r="156" spans="1:35">
      <c r="A156" s="44" t="str">
        <f>IF(C156="","",VLOOKUP('OPĆI DIO'!$C$1,'OPĆI DIO'!$O$4:$X$137,10,FALSE))</f>
        <v/>
      </c>
      <c r="B156" s="44" t="str">
        <f>IF(C156="","",VLOOKUP('OPĆI DIO'!$C$1,'OPĆI DIO'!$O$4:$X$137,9,FALSE))</f>
        <v/>
      </c>
      <c r="C156" s="50"/>
      <c r="D156" s="45" t="str">
        <f t="shared" si="33"/>
        <v/>
      </c>
      <c r="E156" s="50"/>
      <c r="F156" s="45" t="str">
        <f>IFERROR(VLOOKUP(E156,$X$5:$Z$128,2,FALSE),"")</f>
        <v/>
      </c>
      <c r="G156" s="247"/>
      <c r="H156" s="45" t="str">
        <f>IFERROR(VLOOKUP(G156,$AD$6:$AE$352,2,FALSE),"")</f>
        <v/>
      </c>
      <c r="I156" s="45" t="str">
        <f>IFERROR(VLOOKUP(G156,$AD$6:$AH$352,3,FALSE),"")</f>
        <v/>
      </c>
      <c r="J156" s="153"/>
      <c r="K156" s="153"/>
      <c r="L156" s="153"/>
      <c r="M156" s="153"/>
      <c r="N156" s="306"/>
      <c r="O156" s="175" t="str">
        <f>IF(C156="","",'OPĆI DIO'!$C$1)</f>
        <v/>
      </c>
      <c r="P156" s="40" t="str">
        <f t="shared" si="28"/>
        <v/>
      </c>
      <c r="Q156" s="40" t="str">
        <f t="shared" si="29"/>
        <v/>
      </c>
      <c r="R156" s="40" t="str">
        <f t="shared" si="30"/>
        <v/>
      </c>
      <c r="S156" s="40" t="str">
        <f t="shared" si="31"/>
        <v/>
      </c>
      <c r="T156" s="40" t="str">
        <f t="shared" si="32"/>
        <v/>
      </c>
      <c r="AD156" s="165" t="s">
        <v>66</v>
      </c>
      <c r="AE156" s="165" t="s">
        <v>67</v>
      </c>
      <c r="AF156" s="40" t="s">
        <v>2907</v>
      </c>
      <c r="AG156" s="40" t="s">
        <v>2908</v>
      </c>
      <c r="AH156" s="40" t="s">
        <v>2925</v>
      </c>
      <c r="AI156" s="40" t="s">
        <v>2933</v>
      </c>
    </row>
    <row r="157" spans="1:35">
      <c r="A157" s="44" t="str">
        <f>IF(C157="","",VLOOKUP('OPĆI DIO'!$C$1,'OPĆI DIO'!$O$4:$X$137,10,FALSE))</f>
        <v/>
      </c>
      <c r="B157" s="44" t="str">
        <f>IF(C157="","",VLOOKUP('OPĆI DIO'!$C$1,'OPĆI DIO'!$O$4:$X$137,9,FALSE))</f>
        <v/>
      </c>
      <c r="C157" s="50"/>
      <c r="D157" s="45" t="str">
        <f t="shared" si="33"/>
        <v/>
      </c>
      <c r="E157" s="50"/>
      <c r="F157" s="45" t="str">
        <f>IFERROR(VLOOKUP(E157,$X$5:$Z$128,2,FALSE),"")</f>
        <v/>
      </c>
      <c r="G157" s="247"/>
      <c r="H157" s="45" t="str">
        <f>IFERROR(VLOOKUP(G157,$AD$6:$AE$352,2,FALSE),"")</f>
        <v/>
      </c>
      <c r="I157" s="45" t="str">
        <f>IFERROR(VLOOKUP(G157,$AD$6:$AH$352,3,FALSE),"")</f>
        <v/>
      </c>
      <c r="J157" s="153"/>
      <c r="K157" s="153"/>
      <c r="L157" s="153"/>
      <c r="M157" s="153"/>
      <c r="N157" s="306"/>
      <c r="O157" s="175" t="str">
        <f>IF(C157="","",'OPĆI DIO'!$C$1)</f>
        <v/>
      </c>
      <c r="P157" s="40" t="str">
        <f t="shared" si="28"/>
        <v/>
      </c>
      <c r="Q157" s="40" t="str">
        <f t="shared" si="29"/>
        <v/>
      </c>
      <c r="R157" s="40" t="str">
        <f t="shared" si="30"/>
        <v/>
      </c>
      <c r="S157" s="40" t="str">
        <f t="shared" si="31"/>
        <v/>
      </c>
      <c r="T157" s="40" t="str">
        <f t="shared" si="32"/>
        <v/>
      </c>
      <c r="AD157" s="165" t="s">
        <v>68</v>
      </c>
      <c r="AE157" s="165" t="s">
        <v>69</v>
      </c>
      <c r="AF157" s="40" t="s">
        <v>2907</v>
      </c>
      <c r="AG157" s="40" t="s">
        <v>2908</v>
      </c>
      <c r="AH157" s="40" t="s">
        <v>2925</v>
      </c>
      <c r="AI157" s="40" t="s">
        <v>2933</v>
      </c>
    </row>
    <row r="158" spans="1:35">
      <c r="A158" s="44" t="str">
        <f>IF(C158="","",VLOOKUP('OPĆI DIO'!$C$1,'OPĆI DIO'!$O$4:$X$137,10,FALSE))</f>
        <v/>
      </c>
      <c r="B158" s="44" t="str">
        <f>IF(C158="","",VLOOKUP('OPĆI DIO'!$C$1,'OPĆI DIO'!$O$4:$X$137,9,FALSE))</f>
        <v/>
      </c>
      <c r="C158" s="50"/>
      <c r="D158" s="45" t="str">
        <f t="shared" si="33"/>
        <v/>
      </c>
      <c r="E158" s="50"/>
      <c r="F158" s="45" t="str">
        <f>IFERROR(VLOOKUP(E158,$X$5:$Z$128,2,FALSE),"")</f>
        <v/>
      </c>
      <c r="G158" s="247"/>
      <c r="H158" s="45" t="str">
        <f>IFERROR(VLOOKUP(G158,$AD$6:$AE$352,2,FALSE),"")</f>
        <v/>
      </c>
      <c r="I158" s="45" t="str">
        <f>IFERROR(VLOOKUP(G158,$AD$6:$AH$352,3,FALSE),"")</f>
        <v/>
      </c>
      <c r="J158" s="153"/>
      <c r="K158" s="153"/>
      <c r="L158" s="153"/>
      <c r="M158" s="153"/>
      <c r="N158" s="306"/>
      <c r="O158" s="175" t="str">
        <f>IF(C158="","",'OPĆI DIO'!$C$1)</f>
        <v/>
      </c>
      <c r="P158" s="40" t="str">
        <f t="shared" si="28"/>
        <v/>
      </c>
      <c r="Q158" s="40" t="str">
        <f t="shared" si="29"/>
        <v/>
      </c>
      <c r="R158" s="40" t="str">
        <f t="shared" si="30"/>
        <v/>
      </c>
      <c r="S158" s="40" t="str">
        <f t="shared" si="31"/>
        <v/>
      </c>
      <c r="T158" s="40" t="str">
        <f t="shared" si="32"/>
        <v/>
      </c>
      <c r="AD158" s="165" t="s">
        <v>70</v>
      </c>
      <c r="AE158" s="165" t="s">
        <v>71</v>
      </c>
      <c r="AF158" s="40" t="s">
        <v>2907</v>
      </c>
      <c r="AG158" s="40" t="s">
        <v>2908</v>
      </c>
      <c r="AH158" s="40" t="s">
        <v>2925</v>
      </c>
      <c r="AI158" s="40" t="s">
        <v>2933</v>
      </c>
    </row>
    <row r="159" spans="1:35">
      <c r="A159" s="44" t="str">
        <f>IF(C159="","",VLOOKUP('OPĆI DIO'!$C$1,'OPĆI DIO'!$O$4:$X$137,10,FALSE))</f>
        <v/>
      </c>
      <c r="B159" s="44" t="str">
        <f>IF(C159="","",VLOOKUP('OPĆI DIO'!$C$1,'OPĆI DIO'!$O$4:$X$137,9,FALSE))</f>
        <v/>
      </c>
      <c r="C159" s="50"/>
      <c r="D159" s="45" t="str">
        <f t="shared" si="33"/>
        <v/>
      </c>
      <c r="E159" s="50"/>
      <c r="F159" s="45" t="str">
        <f>IFERROR(VLOOKUP(E159,$X$5:$Z$128,2,FALSE),"")</f>
        <v/>
      </c>
      <c r="G159" s="247"/>
      <c r="H159" s="45" t="str">
        <f>IFERROR(VLOOKUP(G159,$AD$6:$AE$352,2,FALSE),"")</f>
        <v/>
      </c>
      <c r="I159" s="45" t="str">
        <f>IFERROR(VLOOKUP(G159,$AD$6:$AH$352,3,FALSE),"")</f>
        <v/>
      </c>
      <c r="J159" s="153"/>
      <c r="K159" s="153"/>
      <c r="L159" s="153"/>
      <c r="M159" s="153"/>
      <c r="N159" s="306"/>
      <c r="O159" s="175" t="str">
        <f>IF(C159="","",'OPĆI DIO'!$C$1)</f>
        <v/>
      </c>
      <c r="P159" s="40" t="str">
        <f t="shared" si="28"/>
        <v/>
      </c>
      <c r="Q159" s="40" t="str">
        <f t="shared" si="29"/>
        <v/>
      </c>
      <c r="R159" s="40" t="str">
        <f t="shared" si="30"/>
        <v/>
      </c>
      <c r="S159" s="40" t="str">
        <f t="shared" si="31"/>
        <v/>
      </c>
      <c r="T159" s="40" t="str">
        <f t="shared" si="32"/>
        <v/>
      </c>
      <c r="AD159" s="165" t="s">
        <v>73</v>
      </c>
      <c r="AE159" s="165" t="s">
        <v>74</v>
      </c>
      <c r="AF159" s="40" t="s">
        <v>2907</v>
      </c>
      <c r="AG159" s="40" t="s">
        <v>2908</v>
      </c>
      <c r="AH159" s="40" t="s">
        <v>2925</v>
      </c>
      <c r="AI159" s="40" t="s">
        <v>2933</v>
      </c>
    </row>
    <row r="160" spans="1:35">
      <c r="A160" s="44" t="str">
        <f>IF(C160="","",VLOOKUP('OPĆI DIO'!$C$1,'OPĆI DIO'!$O$4:$X$137,10,FALSE))</f>
        <v/>
      </c>
      <c r="B160" s="44" t="str">
        <f>IF(C160="","",VLOOKUP('OPĆI DIO'!$C$1,'OPĆI DIO'!$O$4:$X$137,9,FALSE))</f>
        <v/>
      </c>
      <c r="C160" s="50"/>
      <c r="D160" s="45" t="str">
        <f t="shared" si="33"/>
        <v/>
      </c>
      <c r="E160" s="50"/>
      <c r="F160" s="45" t="str">
        <f>IFERROR(VLOOKUP(E160,$X$5:$Z$128,2,FALSE),"")</f>
        <v/>
      </c>
      <c r="G160" s="247"/>
      <c r="H160" s="45" t="str">
        <f>IFERROR(VLOOKUP(G160,$AD$6:$AE$352,2,FALSE),"")</f>
        <v/>
      </c>
      <c r="I160" s="45" t="str">
        <f>IFERROR(VLOOKUP(G160,$AD$6:$AH$352,3,FALSE),"")</f>
        <v/>
      </c>
      <c r="J160" s="153"/>
      <c r="K160" s="153"/>
      <c r="L160" s="153"/>
      <c r="M160" s="153"/>
      <c r="N160" s="306"/>
      <c r="O160" s="175" t="str">
        <f>IF(C160="","",'OPĆI DIO'!$C$1)</f>
        <v/>
      </c>
      <c r="P160" s="40" t="str">
        <f t="shared" si="28"/>
        <v/>
      </c>
      <c r="Q160" s="40" t="str">
        <f t="shared" si="29"/>
        <v/>
      </c>
      <c r="R160" s="40" t="str">
        <f t="shared" si="30"/>
        <v/>
      </c>
      <c r="S160" s="40" t="str">
        <f t="shared" si="31"/>
        <v/>
      </c>
      <c r="T160" s="40" t="str">
        <f t="shared" si="32"/>
        <v/>
      </c>
      <c r="AD160" s="165" t="s">
        <v>664</v>
      </c>
      <c r="AE160" s="165" t="s">
        <v>665</v>
      </c>
      <c r="AF160" s="40" t="s">
        <v>2907</v>
      </c>
      <c r="AG160" s="40" t="s">
        <v>2908</v>
      </c>
      <c r="AH160" s="40" t="s">
        <v>2925</v>
      </c>
      <c r="AI160" s="40" t="s">
        <v>2933</v>
      </c>
    </row>
    <row r="161" spans="1:35">
      <c r="A161" s="44" t="str">
        <f>IF(C161="","",VLOOKUP('OPĆI DIO'!$C$1,'OPĆI DIO'!$O$4:$X$137,10,FALSE))</f>
        <v/>
      </c>
      <c r="B161" s="44" t="str">
        <f>IF(C161="","",VLOOKUP('OPĆI DIO'!$C$1,'OPĆI DIO'!$O$4:$X$137,9,FALSE))</f>
        <v/>
      </c>
      <c r="C161" s="50"/>
      <c r="D161" s="45" t="str">
        <f t="shared" si="33"/>
        <v/>
      </c>
      <c r="E161" s="50"/>
      <c r="F161" s="45" t="str">
        <f>IFERROR(VLOOKUP(E161,$X$5:$Z$128,2,FALSE),"")</f>
        <v/>
      </c>
      <c r="G161" s="247"/>
      <c r="H161" s="45" t="str">
        <f>IFERROR(VLOOKUP(G161,$AD$6:$AE$352,2,FALSE),"")</f>
        <v/>
      </c>
      <c r="I161" s="45" t="str">
        <f>IFERROR(VLOOKUP(G161,$AD$6:$AH$352,3,FALSE),"")</f>
        <v/>
      </c>
      <c r="J161" s="153"/>
      <c r="K161" s="153"/>
      <c r="L161" s="153"/>
      <c r="M161" s="153"/>
      <c r="N161" s="306"/>
      <c r="O161" s="175" t="str">
        <f>IF(C161="","",'OPĆI DIO'!$C$1)</f>
        <v/>
      </c>
      <c r="P161" s="40" t="str">
        <f t="shared" si="28"/>
        <v/>
      </c>
      <c r="Q161" s="40" t="str">
        <f t="shared" si="29"/>
        <v/>
      </c>
      <c r="R161" s="40" t="str">
        <f t="shared" si="30"/>
        <v/>
      </c>
      <c r="S161" s="40" t="str">
        <f t="shared" si="31"/>
        <v/>
      </c>
      <c r="T161" s="40" t="str">
        <f t="shared" si="32"/>
        <v/>
      </c>
      <c r="AD161" s="165" t="s">
        <v>1339</v>
      </c>
      <c r="AE161" s="165" t="s">
        <v>735</v>
      </c>
      <c r="AF161" s="40" t="s">
        <v>2907</v>
      </c>
      <c r="AG161" s="40" t="s">
        <v>2908</v>
      </c>
      <c r="AH161" s="40" t="s">
        <v>2925</v>
      </c>
      <c r="AI161" s="40" t="s">
        <v>2933</v>
      </c>
    </row>
    <row r="162" spans="1:35">
      <c r="A162" s="44" t="str">
        <f>IF(C162="","",VLOOKUP('OPĆI DIO'!$C$1,'OPĆI DIO'!$O$4:$X$137,10,FALSE))</f>
        <v/>
      </c>
      <c r="B162" s="44" t="str">
        <f>IF(C162="","",VLOOKUP('OPĆI DIO'!$C$1,'OPĆI DIO'!$O$4:$X$137,9,FALSE))</f>
        <v/>
      </c>
      <c r="C162" s="50"/>
      <c r="D162" s="45" t="str">
        <f t="shared" si="33"/>
        <v/>
      </c>
      <c r="E162" s="50"/>
      <c r="F162" s="45" t="str">
        <f>IFERROR(VLOOKUP(E162,$X$5:$Z$128,2,FALSE),"")</f>
        <v/>
      </c>
      <c r="G162" s="247"/>
      <c r="H162" s="45" t="str">
        <f>IFERROR(VLOOKUP(G162,$AD$6:$AE$352,2,FALSE),"")</f>
        <v/>
      </c>
      <c r="I162" s="45" t="str">
        <f>IFERROR(VLOOKUP(G162,$AD$6:$AH$352,3,FALSE),"")</f>
        <v/>
      </c>
      <c r="J162" s="153"/>
      <c r="K162" s="153"/>
      <c r="L162" s="153"/>
      <c r="M162" s="153"/>
      <c r="N162" s="306"/>
      <c r="O162" s="175" t="str">
        <f>IF(C162="","",'OPĆI DIO'!$C$1)</f>
        <v/>
      </c>
      <c r="P162" s="40" t="str">
        <f t="shared" si="28"/>
        <v/>
      </c>
      <c r="Q162" s="40" t="str">
        <f t="shared" si="29"/>
        <v/>
      </c>
      <c r="R162" s="40" t="str">
        <f t="shared" si="30"/>
        <v/>
      </c>
      <c r="S162" s="40" t="str">
        <f t="shared" si="31"/>
        <v/>
      </c>
      <c r="T162" s="40" t="str">
        <f t="shared" si="32"/>
        <v/>
      </c>
      <c r="AD162" s="165" t="s">
        <v>736</v>
      </c>
      <c r="AE162" s="165" t="s">
        <v>737</v>
      </c>
      <c r="AF162" s="40" t="s">
        <v>2907</v>
      </c>
      <c r="AG162" s="40" t="s">
        <v>2908</v>
      </c>
      <c r="AH162" s="40" t="s">
        <v>2925</v>
      </c>
      <c r="AI162" s="40" t="s">
        <v>2933</v>
      </c>
    </row>
    <row r="163" spans="1:35">
      <c r="A163" s="44" t="str">
        <f>IF(C163="","",VLOOKUP('OPĆI DIO'!$C$1,'OPĆI DIO'!$O$4:$X$137,10,FALSE))</f>
        <v/>
      </c>
      <c r="B163" s="44" t="str">
        <f>IF(C163="","",VLOOKUP('OPĆI DIO'!$C$1,'OPĆI DIO'!$O$4:$X$137,9,FALSE))</f>
        <v/>
      </c>
      <c r="C163" s="50"/>
      <c r="D163" s="45" t="str">
        <f t="shared" si="33"/>
        <v/>
      </c>
      <c r="E163" s="50"/>
      <c r="F163" s="45" t="str">
        <f>IFERROR(VLOOKUP(E163,$X$5:$Z$128,2,FALSE),"")</f>
        <v/>
      </c>
      <c r="G163" s="247"/>
      <c r="H163" s="45" t="str">
        <f>IFERROR(VLOOKUP(G163,$AD$6:$AE$352,2,FALSE),"")</f>
        <v/>
      </c>
      <c r="I163" s="45" t="str">
        <f>IFERROR(VLOOKUP(G163,$AD$6:$AH$352,3,FALSE),"")</f>
        <v/>
      </c>
      <c r="J163" s="153"/>
      <c r="K163" s="153"/>
      <c r="L163" s="153"/>
      <c r="M163" s="153"/>
      <c r="N163" s="306"/>
      <c r="O163" s="175" t="str">
        <f>IF(C163="","",'OPĆI DIO'!$C$1)</f>
        <v/>
      </c>
      <c r="P163" s="40" t="str">
        <f t="shared" si="28"/>
        <v/>
      </c>
      <c r="Q163" s="40" t="str">
        <f t="shared" si="29"/>
        <v/>
      </c>
      <c r="R163" s="40" t="str">
        <f t="shared" si="30"/>
        <v/>
      </c>
      <c r="S163" s="40" t="str">
        <f t="shared" si="31"/>
        <v/>
      </c>
      <c r="T163" s="40" t="str">
        <f t="shared" si="32"/>
        <v/>
      </c>
      <c r="AD163" s="165" t="s">
        <v>658</v>
      </c>
      <c r="AE163" s="165" t="s">
        <v>659</v>
      </c>
      <c r="AF163" s="40" t="s">
        <v>2907</v>
      </c>
      <c r="AG163" s="40" t="s">
        <v>2908</v>
      </c>
      <c r="AH163" s="40" t="s">
        <v>2925</v>
      </c>
      <c r="AI163" s="40" t="s">
        <v>2933</v>
      </c>
    </row>
    <row r="164" spans="1:35">
      <c r="A164" s="44" t="str">
        <f>IF(C164="","",VLOOKUP('OPĆI DIO'!$C$1,'OPĆI DIO'!$O$4:$X$137,10,FALSE))</f>
        <v/>
      </c>
      <c r="B164" s="44" t="str">
        <f>IF(C164="","",VLOOKUP('OPĆI DIO'!$C$1,'OPĆI DIO'!$O$4:$X$137,9,FALSE))</f>
        <v/>
      </c>
      <c r="C164" s="50"/>
      <c r="D164" s="45" t="str">
        <f t="shared" si="33"/>
        <v/>
      </c>
      <c r="E164" s="50"/>
      <c r="F164" s="45" t="str">
        <f>IFERROR(VLOOKUP(E164,$X$5:$Z$128,2,FALSE),"")</f>
        <v/>
      </c>
      <c r="G164" s="247"/>
      <c r="H164" s="45" t="str">
        <f>IFERROR(VLOOKUP(G164,$AD$6:$AE$352,2,FALSE),"")</f>
        <v/>
      </c>
      <c r="I164" s="45" t="str">
        <f>IFERROR(VLOOKUP(G164,$AD$6:$AH$352,3,FALSE),"")</f>
        <v/>
      </c>
      <c r="J164" s="153"/>
      <c r="K164" s="153"/>
      <c r="L164" s="153"/>
      <c r="M164" s="153"/>
      <c r="N164" s="306"/>
      <c r="O164" s="175" t="str">
        <f>IF(C164="","",'OPĆI DIO'!$C$1)</f>
        <v/>
      </c>
      <c r="P164" s="40" t="str">
        <f t="shared" si="28"/>
        <v/>
      </c>
      <c r="Q164" s="40" t="str">
        <f t="shared" si="29"/>
        <v/>
      </c>
      <c r="R164" s="40" t="str">
        <f t="shared" si="30"/>
        <v/>
      </c>
      <c r="S164" s="40" t="str">
        <f t="shared" si="31"/>
        <v/>
      </c>
      <c r="T164" s="40" t="str">
        <f t="shared" si="32"/>
        <v/>
      </c>
      <c r="AD164" s="165" t="s">
        <v>90</v>
      </c>
      <c r="AE164" s="165" t="s">
        <v>1207</v>
      </c>
      <c r="AF164" s="40" t="s">
        <v>2907</v>
      </c>
      <c r="AG164" s="40" t="s">
        <v>2908</v>
      </c>
      <c r="AH164" s="40" t="s">
        <v>2925</v>
      </c>
      <c r="AI164" s="40" t="s">
        <v>2933</v>
      </c>
    </row>
    <row r="165" spans="1:35">
      <c r="A165" s="44" t="str">
        <f>IF(C165="","",VLOOKUP('OPĆI DIO'!$C$1,'OPĆI DIO'!$O$4:$X$137,10,FALSE))</f>
        <v/>
      </c>
      <c r="B165" s="44" t="str">
        <f>IF(C165="","",VLOOKUP('OPĆI DIO'!$C$1,'OPĆI DIO'!$O$4:$X$137,9,FALSE))</f>
        <v/>
      </c>
      <c r="C165" s="50"/>
      <c r="D165" s="45" t="str">
        <f t="shared" si="33"/>
        <v/>
      </c>
      <c r="E165" s="50"/>
      <c r="F165" s="45" t="str">
        <f>IFERROR(VLOOKUP(E165,$X$5:$Z$128,2,FALSE),"")</f>
        <v/>
      </c>
      <c r="G165" s="247"/>
      <c r="H165" s="45" t="str">
        <f>IFERROR(VLOOKUP(G165,$AD$6:$AE$352,2,FALSE),"")</f>
        <v/>
      </c>
      <c r="I165" s="45" t="str">
        <f>IFERROR(VLOOKUP(G165,$AD$6:$AH$352,3,FALSE),"")</f>
        <v/>
      </c>
      <c r="J165" s="153"/>
      <c r="K165" s="153"/>
      <c r="L165" s="153"/>
      <c r="M165" s="153"/>
      <c r="N165" s="306"/>
      <c r="O165" s="175" t="str">
        <f>IF(C165="","",'OPĆI DIO'!$C$1)</f>
        <v/>
      </c>
      <c r="P165" s="40" t="str">
        <f t="shared" si="28"/>
        <v/>
      </c>
      <c r="Q165" s="40" t="str">
        <f t="shared" si="29"/>
        <v/>
      </c>
      <c r="R165" s="40" t="str">
        <f t="shared" si="30"/>
        <v/>
      </c>
      <c r="S165" s="40" t="str">
        <f t="shared" si="31"/>
        <v/>
      </c>
      <c r="T165" s="40" t="str">
        <f t="shared" si="32"/>
        <v/>
      </c>
      <c r="AD165" s="165" t="s">
        <v>115</v>
      </c>
      <c r="AE165" s="165" t="s">
        <v>1208</v>
      </c>
      <c r="AF165" s="40" t="s">
        <v>2907</v>
      </c>
      <c r="AG165" s="40" t="s">
        <v>2908</v>
      </c>
      <c r="AH165" s="40" t="s">
        <v>2925</v>
      </c>
      <c r="AI165" s="40" t="s">
        <v>2933</v>
      </c>
    </row>
    <row r="166" spans="1:35">
      <c r="A166" s="44" t="str">
        <f>IF(C166="","",VLOOKUP('OPĆI DIO'!$C$1,'OPĆI DIO'!$O$4:$X$137,10,FALSE))</f>
        <v/>
      </c>
      <c r="B166" s="44" t="str">
        <f>IF(C166="","",VLOOKUP('OPĆI DIO'!$C$1,'OPĆI DIO'!$O$4:$X$137,9,FALSE))</f>
        <v/>
      </c>
      <c r="C166" s="50"/>
      <c r="D166" s="45" t="str">
        <f t="shared" si="33"/>
        <v/>
      </c>
      <c r="E166" s="50"/>
      <c r="F166" s="45" t="str">
        <f>IFERROR(VLOOKUP(E166,$X$5:$Z$128,2,FALSE),"")</f>
        <v/>
      </c>
      <c r="G166" s="247"/>
      <c r="H166" s="45" t="str">
        <f>IFERROR(VLOOKUP(G166,$AD$6:$AE$352,2,FALSE),"")</f>
        <v/>
      </c>
      <c r="I166" s="45" t="str">
        <f>IFERROR(VLOOKUP(G166,$AD$6:$AH$352,3,FALSE),"")</f>
        <v/>
      </c>
      <c r="J166" s="153"/>
      <c r="K166" s="153"/>
      <c r="L166" s="153"/>
      <c r="M166" s="153"/>
      <c r="N166" s="306"/>
      <c r="O166" s="175" t="str">
        <f>IF(C166="","",'OPĆI DIO'!$C$1)</f>
        <v/>
      </c>
      <c r="P166" s="40" t="str">
        <f t="shared" si="28"/>
        <v/>
      </c>
      <c r="Q166" s="40" t="str">
        <f t="shared" si="29"/>
        <v/>
      </c>
      <c r="R166" s="40" t="str">
        <f t="shared" si="30"/>
        <v/>
      </c>
      <c r="S166" s="40" t="str">
        <f t="shared" si="31"/>
        <v/>
      </c>
      <c r="T166" s="40" t="str">
        <f t="shared" si="32"/>
        <v/>
      </c>
      <c r="AD166" s="165" t="s">
        <v>1372</v>
      </c>
      <c r="AE166" s="165" t="s">
        <v>1373</v>
      </c>
      <c r="AF166" s="40" t="s">
        <v>2907</v>
      </c>
      <c r="AG166" s="40" t="s">
        <v>2908</v>
      </c>
      <c r="AH166" s="40" t="s">
        <v>2925</v>
      </c>
      <c r="AI166" s="40" t="s">
        <v>2933</v>
      </c>
    </row>
    <row r="167" spans="1:35">
      <c r="A167" s="44" t="str">
        <f>IF(C167="","",VLOOKUP('OPĆI DIO'!$C$1,'OPĆI DIO'!$O$4:$X$137,10,FALSE))</f>
        <v/>
      </c>
      <c r="B167" s="44" t="str">
        <f>IF(C167="","",VLOOKUP('OPĆI DIO'!$C$1,'OPĆI DIO'!$O$4:$X$137,9,FALSE))</f>
        <v/>
      </c>
      <c r="C167" s="50"/>
      <c r="D167" s="45" t="str">
        <f t="shared" si="33"/>
        <v/>
      </c>
      <c r="E167" s="50"/>
      <c r="F167" s="45" t="str">
        <f>IFERROR(VLOOKUP(E167,$X$5:$Z$128,2,FALSE),"")</f>
        <v/>
      </c>
      <c r="G167" s="247"/>
      <c r="H167" s="45" t="str">
        <f>IFERROR(VLOOKUP(G167,$AD$6:$AE$352,2,FALSE),"")</f>
        <v/>
      </c>
      <c r="I167" s="45" t="str">
        <f>IFERROR(VLOOKUP(G167,$AD$6:$AH$352,3,FALSE),"")</f>
        <v/>
      </c>
      <c r="J167" s="153"/>
      <c r="K167" s="153"/>
      <c r="L167" s="153"/>
      <c r="M167" s="153"/>
      <c r="N167" s="306"/>
      <c r="O167" s="175" t="str">
        <f>IF(C167="","",'OPĆI DIO'!$C$1)</f>
        <v/>
      </c>
      <c r="P167" s="40" t="str">
        <f t="shared" si="28"/>
        <v/>
      </c>
      <c r="Q167" s="40" t="str">
        <f t="shared" si="29"/>
        <v/>
      </c>
      <c r="R167" s="40" t="str">
        <f t="shared" si="30"/>
        <v/>
      </c>
      <c r="S167" s="40" t="str">
        <f t="shared" si="31"/>
        <v/>
      </c>
      <c r="T167" s="40" t="str">
        <f t="shared" si="32"/>
        <v/>
      </c>
      <c r="AD167" s="165" t="s">
        <v>122</v>
      </c>
      <c r="AE167" s="165" t="s">
        <v>1209</v>
      </c>
      <c r="AF167" s="40" t="s">
        <v>2907</v>
      </c>
      <c r="AG167" s="40" t="s">
        <v>2908</v>
      </c>
      <c r="AH167" s="40" t="s">
        <v>2925</v>
      </c>
      <c r="AI167" s="40" t="s">
        <v>2933</v>
      </c>
    </row>
    <row r="168" spans="1:35">
      <c r="A168" s="44" t="str">
        <f>IF(C168="","",VLOOKUP('OPĆI DIO'!$C$1,'OPĆI DIO'!$O$4:$X$137,10,FALSE))</f>
        <v/>
      </c>
      <c r="B168" s="44" t="str">
        <f>IF(C168="","",VLOOKUP('OPĆI DIO'!$C$1,'OPĆI DIO'!$O$4:$X$137,9,FALSE))</f>
        <v/>
      </c>
      <c r="C168" s="50"/>
      <c r="D168" s="45" t="str">
        <f t="shared" si="33"/>
        <v/>
      </c>
      <c r="E168" s="50"/>
      <c r="F168" s="45" t="str">
        <f>IFERROR(VLOOKUP(E168,$X$5:$Z$128,2,FALSE),"")</f>
        <v/>
      </c>
      <c r="G168" s="247"/>
      <c r="H168" s="45" t="str">
        <f>IFERROR(VLOOKUP(G168,$AD$6:$AE$352,2,FALSE),"")</f>
        <v/>
      </c>
      <c r="I168" s="45" t="str">
        <f>IFERROR(VLOOKUP(G168,$AD$6:$AH$352,3,FALSE),"")</f>
        <v/>
      </c>
      <c r="J168" s="153"/>
      <c r="K168" s="153"/>
      <c r="L168" s="153"/>
      <c r="M168" s="153"/>
      <c r="N168" s="306"/>
      <c r="O168" s="175" t="str">
        <f>IF(C168="","",'OPĆI DIO'!$C$1)</f>
        <v/>
      </c>
      <c r="P168" s="40" t="str">
        <f t="shared" si="28"/>
        <v/>
      </c>
      <c r="Q168" s="40" t="str">
        <f t="shared" si="29"/>
        <v/>
      </c>
      <c r="R168" s="40" t="str">
        <f t="shared" si="30"/>
        <v/>
      </c>
      <c r="S168" s="40" t="str">
        <f t="shared" si="31"/>
        <v/>
      </c>
      <c r="T168" s="40" t="str">
        <f t="shared" si="32"/>
        <v/>
      </c>
      <c r="AD168" s="165" t="s">
        <v>128</v>
      </c>
      <c r="AE168" s="165" t="s">
        <v>1210</v>
      </c>
      <c r="AF168" s="40" t="s">
        <v>2907</v>
      </c>
      <c r="AG168" s="40" t="s">
        <v>2908</v>
      </c>
      <c r="AH168" s="40" t="s">
        <v>2925</v>
      </c>
      <c r="AI168" s="40" t="s">
        <v>2933</v>
      </c>
    </row>
    <row r="169" spans="1:35">
      <c r="A169" s="44" t="str">
        <f>IF(C169="","",VLOOKUP('OPĆI DIO'!$C$1,'OPĆI DIO'!$O$4:$X$137,10,FALSE))</f>
        <v/>
      </c>
      <c r="B169" s="44" t="str">
        <f>IF(C169="","",VLOOKUP('OPĆI DIO'!$C$1,'OPĆI DIO'!$O$4:$X$137,9,FALSE))</f>
        <v/>
      </c>
      <c r="C169" s="50"/>
      <c r="D169" s="45" t="str">
        <f t="shared" si="33"/>
        <v/>
      </c>
      <c r="E169" s="50"/>
      <c r="F169" s="45" t="str">
        <f>IFERROR(VLOOKUP(E169,$X$5:$Z$128,2,FALSE),"")</f>
        <v/>
      </c>
      <c r="G169" s="247"/>
      <c r="H169" s="45" t="str">
        <f>IFERROR(VLOOKUP(G169,$AD$6:$AE$352,2,FALSE),"")</f>
        <v/>
      </c>
      <c r="I169" s="45" t="str">
        <f>IFERROR(VLOOKUP(G169,$AD$6:$AH$352,3,FALSE),"")</f>
        <v/>
      </c>
      <c r="J169" s="153"/>
      <c r="K169" s="153"/>
      <c r="L169" s="153"/>
      <c r="M169" s="153"/>
      <c r="N169" s="306"/>
      <c r="O169" s="175" t="str">
        <f>IF(C169="","",'OPĆI DIO'!$C$1)</f>
        <v/>
      </c>
      <c r="P169" s="40" t="str">
        <f t="shared" si="28"/>
        <v/>
      </c>
      <c r="Q169" s="40" t="str">
        <f t="shared" si="29"/>
        <v/>
      </c>
      <c r="R169" s="40" t="str">
        <f t="shared" si="30"/>
        <v/>
      </c>
      <c r="S169" s="40" t="str">
        <f t="shared" si="31"/>
        <v/>
      </c>
      <c r="T169" s="40" t="str">
        <f t="shared" si="32"/>
        <v/>
      </c>
      <c r="AD169" s="165" t="s">
        <v>130</v>
      </c>
      <c r="AE169" s="165" t="s">
        <v>1211</v>
      </c>
      <c r="AF169" s="40" t="s">
        <v>2907</v>
      </c>
      <c r="AG169" s="40" t="s">
        <v>2908</v>
      </c>
      <c r="AH169" s="40" t="s">
        <v>2925</v>
      </c>
      <c r="AI169" s="40" t="s">
        <v>2933</v>
      </c>
    </row>
    <row r="170" spans="1:35">
      <c r="A170" s="44" t="str">
        <f>IF(C170="","",VLOOKUP('OPĆI DIO'!$C$1,'OPĆI DIO'!$O$4:$X$137,10,FALSE))</f>
        <v/>
      </c>
      <c r="B170" s="44" t="str">
        <f>IF(C170="","",VLOOKUP('OPĆI DIO'!$C$1,'OPĆI DIO'!$O$4:$X$137,9,FALSE))</f>
        <v/>
      </c>
      <c r="C170" s="50"/>
      <c r="D170" s="45" t="str">
        <f t="shared" si="33"/>
        <v/>
      </c>
      <c r="E170" s="50"/>
      <c r="F170" s="45" t="str">
        <f>IFERROR(VLOOKUP(E170,$X$5:$Z$128,2,FALSE),"")</f>
        <v/>
      </c>
      <c r="G170" s="247"/>
      <c r="H170" s="45" t="str">
        <f>IFERROR(VLOOKUP(G170,$AD$6:$AE$352,2,FALSE),"")</f>
        <v/>
      </c>
      <c r="I170" s="45" t="str">
        <f>IFERROR(VLOOKUP(G170,$AD$6:$AH$352,3,FALSE),"")</f>
        <v/>
      </c>
      <c r="J170" s="153"/>
      <c r="K170" s="153"/>
      <c r="L170" s="153"/>
      <c r="M170" s="153"/>
      <c r="N170" s="306"/>
      <c r="O170" s="175" t="str">
        <f>IF(C170="","",'OPĆI DIO'!$C$1)</f>
        <v/>
      </c>
      <c r="P170" s="40" t="str">
        <f t="shared" si="28"/>
        <v/>
      </c>
      <c r="Q170" s="40" t="str">
        <f t="shared" si="29"/>
        <v/>
      </c>
      <c r="R170" s="40" t="str">
        <f t="shared" si="30"/>
        <v/>
      </c>
      <c r="S170" s="40" t="str">
        <f t="shared" si="31"/>
        <v/>
      </c>
      <c r="T170" s="40" t="str">
        <f t="shared" si="32"/>
        <v/>
      </c>
      <c r="AD170" s="165" t="s">
        <v>132</v>
      </c>
      <c r="AE170" s="165" t="s">
        <v>1374</v>
      </c>
      <c r="AF170" s="40" t="s">
        <v>2907</v>
      </c>
      <c r="AG170" s="40" t="s">
        <v>2908</v>
      </c>
      <c r="AH170" s="40" t="s">
        <v>2925</v>
      </c>
      <c r="AI170" s="40" t="s">
        <v>2933</v>
      </c>
    </row>
    <row r="171" spans="1:35">
      <c r="A171" s="44" t="str">
        <f>IF(C171="","",VLOOKUP('OPĆI DIO'!$C$1,'OPĆI DIO'!$O$4:$X$137,10,FALSE))</f>
        <v/>
      </c>
      <c r="B171" s="44" t="str">
        <f>IF(C171="","",VLOOKUP('OPĆI DIO'!$C$1,'OPĆI DIO'!$O$4:$X$137,9,FALSE))</f>
        <v/>
      </c>
      <c r="C171" s="50"/>
      <c r="D171" s="45" t="str">
        <f t="shared" si="33"/>
        <v/>
      </c>
      <c r="E171" s="50"/>
      <c r="F171" s="45" t="str">
        <f>IFERROR(VLOOKUP(E171,$X$5:$Z$128,2,FALSE),"")</f>
        <v/>
      </c>
      <c r="G171" s="247"/>
      <c r="H171" s="45" t="str">
        <f>IFERROR(VLOOKUP(G171,$AD$6:$AE$352,2,FALSE),"")</f>
        <v/>
      </c>
      <c r="I171" s="45" t="str">
        <f>IFERROR(VLOOKUP(G171,$AD$6:$AH$352,3,FALSE),"")</f>
        <v/>
      </c>
      <c r="J171" s="153"/>
      <c r="K171" s="153"/>
      <c r="L171" s="153"/>
      <c r="M171" s="153"/>
      <c r="N171" s="306"/>
      <c r="O171" s="175" t="str">
        <f>IF(C171="","",'OPĆI DIO'!$C$1)</f>
        <v/>
      </c>
      <c r="P171" s="40" t="str">
        <f t="shared" si="28"/>
        <v/>
      </c>
      <c r="Q171" s="40" t="str">
        <f t="shared" si="29"/>
        <v/>
      </c>
      <c r="R171" s="40" t="str">
        <f t="shared" si="30"/>
        <v/>
      </c>
      <c r="S171" s="40" t="str">
        <f t="shared" si="31"/>
        <v/>
      </c>
      <c r="T171" s="40" t="str">
        <f t="shared" si="32"/>
        <v/>
      </c>
      <c r="AD171" s="165" t="s">
        <v>136</v>
      </c>
      <c r="AE171" s="165" t="s">
        <v>1375</v>
      </c>
      <c r="AF171" s="40" t="s">
        <v>2907</v>
      </c>
      <c r="AG171" s="40" t="s">
        <v>2908</v>
      </c>
      <c r="AH171" s="40" t="s">
        <v>2925</v>
      </c>
      <c r="AI171" s="40" t="s">
        <v>2933</v>
      </c>
    </row>
    <row r="172" spans="1:35">
      <c r="A172" s="44" t="str">
        <f>IF(C172="","",VLOOKUP('OPĆI DIO'!$C$1,'OPĆI DIO'!$O$4:$X$137,10,FALSE))</f>
        <v/>
      </c>
      <c r="B172" s="44" t="str">
        <f>IF(C172="","",VLOOKUP('OPĆI DIO'!$C$1,'OPĆI DIO'!$O$4:$X$137,9,FALSE))</f>
        <v/>
      </c>
      <c r="C172" s="50"/>
      <c r="D172" s="45" t="str">
        <f t="shared" si="33"/>
        <v/>
      </c>
      <c r="E172" s="50"/>
      <c r="F172" s="45" t="str">
        <f>IFERROR(VLOOKUP(E172,$X$5:$Z$128,2,FALSE),"")</f>
        <v/>
      </c>
      <c r="G172" s="247"/>
      <c r="H172" s="45" t="str">
        <f>IFERROR(VLOOKUP(G172,$AD$6:$AE$352,2,FALSE),"")</f>
        <v/>
      </c>
      <c r="I172" s="45" t="str">
        <f>IFERROR(VLOOKUP(G172,$AD$6:$AH$352,3,FALSE),"")</f>
        <v/>
      </c>
      <c r="J172" s="153"/>
      <c r="K172" s="153"/>
      <c r="L172" s="153"/>
      <c r="M172" s="153"/>
      <c r="N172" s="306"/>
      <c r="O172" s="175" t="str">
        <f>IF(C172="","",'OPĆI DIO'!$C$1)</f>
        <v/>
      </c>
      <c r="P172" s="40" t="str">
        <f t="shared" si="28"/>
        <v/>
      </c>
      <c r="Q172" s="40" t="str">
        <f t="shared" si="29"/>
        <v/>
      </c>
      <c r="R172" s="40" t="str">
        <f t="shared" si="30"/>
        <v/>
      </c>
      <c r="S172" s="40" t="str">
        <f t="shared" si="31"/>
        <v/>
      </c>
      <c r="T172" s="40" t="str">
        <f t="shared" si="32"/>
        <v/>
      </c>
      <c r="AD172" s="165" t="s">
        <v>140</v>
      </c>
      <c r="AE172" s="165" t="s">
        <v>141</v>
      </c>
      <c r="AF172" s="40" t="s">
        <v>2907</v>
      </c>
      <c r="AG172" s="40" t="s">
        <v>2908</v>
      </c>
      <c r="AH172" s="40" t="s">
        <v>2925</v>
      </c>
      <c r="AI172" s="40" t="s">
        <v>2938</v>
      </c>
    </row>
    <row r="173" spans="1:35">
      <c r="A173" s="44" t="str">
        <f>IF(C173="","",VLOOKUP('OPĆI DIO'!$C$1,'OPĆI DIO'!$O$4:$X$137,10,FALSE))</f>
        <v/>
      </c>
      <c r="B173" s="44" t="str">
        <f>IF(C173="","",VLOOKUP('OPĆI DIO'!$C$1,'OPĆI DIO'!$O$4:$X$137,9,FALSE))</f>
        <v/>
      </c>
      <c r="C173" s="50"/>
      <c r="D173" s="45" t="str">
        <f t="shared" si="33"/>
        <v/>
      </c>
      <c r="E173" s="50"/>
      <c r="F173" s="45" t="str">
        <f>IFERROR(VLOOKUP(E173,$X$5:$Z$128,2,FALSE),"")</f>
        <v/>
      </c>
      <c r="G173" s="247"/>
      <c r="H173" s="45" t="str">
        <f>IFERROR(VLOOKUP(G173,$AD$6:$AE$352,2,FALSE),"")</f>
        <v/>
      </c>
      <c r="I173" s="45" t="str">
        <f>IFERROR(VLOOKUP(G173,$AD$6:$AH$352,3,FALSE),"")</f>
        <v/>
      </c>
      <c r="J173" s="153"/>
      <c r="K173" s="153"/>
      <c r="L173" s="153"/>
      <c r="M173" s="153"/>
      <c r="N173" s="306"/>
      <c r="O173" s="175" t="str">
        <f>IF(C173="","",'OPĆI DIO'!$C$1)</f>
        <v/>
      </c>
      <c r="P173" s="40" t="str">
        <f t="shared" si="28"/>
        <v/>
      </c>
      <c r="Q173" s="40" t="str">
        <f t="shared" si="29"/>
        <v/>
      </c>
      <c r="R173" s="40" t="str">
        <f t="shared" si="30"/>
        <v/>
      </c>
      <c r="S173" s="40" t="str">
        <f t="shared" si="31"/>
        <v/>
      </c>
      <c r="T173" s="40" t="str">
        <f t="shared" si="32"/>
        <v/>
      </c>
      <c r="AD173" s="165" t="s">
        <v>140</v>
      </c>
      <c r="AE173" s="165" t="s">
        <v>141</v>
      </c>
      <c r="AF173" s="40" t="s">
        <v>2917</v>
      </c>
      <c r="AG173" s="40" t="s">
        <v>2918</v>
      </c>
      <c r="AH173" s="40" t="s">
        <v>2925</v>
      </c>
      <c r="AI173" s="40" t="s">
        <v>2933</v>
      </c>
    </row>
    <row r="174" spans="1:35">
      <c r="A174" s="44" t="str">
        <f>IF(C174="","",VLOOKUP('OPĆI DIO'!$C$1,'OPĆI DIO'!$O$4:$X$137,10,FALSE))</f>
        <v/>
      </c>
      <c r="B174" s="44" t="str">
        <f>IF(C174="","",VLOOKUP('OPĆI DIO'!$C$1,'OPĆI DIO'!$O$4:$X$137,9,FALSE))</f>
        <v/>
      </c>
      <c r="C174" s="50"/>
      <c r="D174" s="45" t="str">
        <f t="shared" si="33"/>
        <v/>
      </c>
      <c r="E174" s="50"/>
      <c r="F174" s="45" t="str">
        <f>IFERROR(VLOOKUP(E174,$X$5:$Z$128,2,FALSE),"")</f>
        <v/>
      </c>
      <c r="G174" s="247"/>
      <c r="H174" s="45" t="str">
        <f>IFERROR(VLOOKUP(G174,$AD$6:$AE$352,2,FALSE),"")</f>
        <v/>
      </c>
      <c r="I174" s="45" t="str">
        <f>IFERROR(VLOOKUP(G174,$AD$6:$AH$352,3,FALSE),"")</f>
        <v/>
      </c>
      <c r="J174" s="153"/>
      <c r="K174" s="153"/>
      <c r="L174" s="153"/>
      <c r="M174" s="153"/>
      <c r="N174" s="306"/>
      <c r="O174" s="175" t="str">
        <f>IF(C174="","",'OPĆI DIO'!$C$1)</f>
        <v/>
      </c>
      <c r="P174" s="40" t="str">
        <f t="shared" si="28"/>
        <v/>
      </c>
      <c r="Q174" s="40" t="str">
        <f t="shared" si="29"/>
        <v/>
      </c>
      <c r="R174" s="40" t="str">
        <f t="shared" si="30"/>
        <v/>
      </c>
      <c r="S174" s="40" t="str">
        <f t="shared" si="31"/>
        <v/>
      </c>
      <c r="T174" s="40" t="str">
        <f t="shared" si="32"/>
        <v/>
      </c>
      <c r="AD174" s="165" t="s">
        <v>142</v>
      </c>
      <c r="AE174" s="165" t="s">
        <v>1212</v>
      </c>
      <c r="AF174" s="40" t="s">
        <v>2907</v>
      </c>
      <c r="AG174" s="40" t="s">
        <v>2908</v>
      </c>
      <c r="AH174" s="40" t="s">
        <v>2925</v>
      </c>
      <c r="AI174" s="40" t="s">
        <v>2933</v>
      </c>
    </row>
    <row r="175" spans="1:35">
      <c r="A175" s="44" t="str">
        <f>IF(C175="","",VLOOKUP('OPĆI DIO'!$C$1,'OPĆI DIO'!$O$4:$X$137,10,FALSE))</f>
        <v/>
      </c>
      <c r="B175" s="44" t="str">
        <f>IF(C175="","",VLOOKUP('OPĆI DIO'!$C$1,'OPĆI DIO'!$O$4:$X$137,9,FALSE))</f>
        <v/>
      </c>
      <c r="C175" s="50"/>
      <c r="D175" s="45" t="str">
        <f t="shared" si="33"/>
        <v/>
      </c>
      <c r="E175" s="50"/>
      <c r="F175" s="45" t="str">
        <f>IFERROR(VLOOKUP(E175,$X$5:$Z$128,2,FALSE),"")</f>
        <v/>
      </c>
      <c r="G175" s="247"/>
      <c r="H175" s="45" t="str">
        <f>IFERROR(VLOOKUP(G175,$AD$6:$AE$352,2,FALSE),"")</f>
        <v/>
      </c>
      <c r="I175" s="45" t="str">
        <f>IFERROR(VLOOKUP(G175,$AD$6:$AH$352,3,FALSE),"")</f>
        <v/>
      </c>
      <c r="J175" s="153"/>
      <c r="K175" s="153"/>
      <c r="L175" s="153"/>
      <c r="M175" s="153"/>
      <c r="N175" s="306"/>
      <c r="O175" s="175" t="str">
        <f>IF(C175="","",'OPĆI DIO'!$C$1)</f>
        <v/>
      </c>
      <c r="P175" s="40" t="str">
        <f t="shared" si="28"/>
        <v/>
      </c>
      <c r="Q175" s="40" t="str">
        <f t="shared" si="29"/>
        <v/>
      </c>
      <c r="R175" s="40" t="str">
        <f t="shared" si="30"/>
        <v/>
      </c>
      <c r="S175" s="40" t="str">
        <f t="shared" si="31"/>
        <v/>
      </c>
      <c r="T175" s="40" t="str">
        <f t="shared" si="32"/>
        <v/>
      </c>
      <c r="AD175" s="165" t="s">
        <v>143</v>
      </c>
      <c r="AE175" s="165" t="s">
        <v>976</v>
      </c>
      <c r="AF175" s="40" t="s">
        <v>2907</v>
      </c>
      <c r="AG175" s="40" t="s">
        <v>2908</v>
      </c>
      <c r="AH175" s="40" t="s">
        <v>2925</v>
      </c>
      <c r="AI175" s="40" t="s">
        <v>2933</v>
      </c>
    </row>
    <row r="176" spans="1:35">
      <c r="A176" s="44" t="str">
        <f>IF(C176="","",VLOOKUP('OPĆI DIO'!$C$1,'OPĆI DIO'!$O$4:$X$137,10,FALSE))</f>
        <v/>
      </c>
      <c r="B176" s="44" t="str">
        <f>IF(C176="","",VLOOKUP('OPĆI DIO'!$C$1,'OPĆI DIO'!$O$4:$X$137,9,FALSE))</f>
        <v/>
      </c>
      <c r="C176" s="50"/>
      <c r="D176" s="45" t="str">
        <f t="shared" si="33"/>
        <v/>
      </c>
      <c r="E176" s="50"/>
      <c r="F176" s="45" t="str">
        <f>IFERROR(VLOOKUP(E176,$X$5:$Z$128,2,FALSE),"")</f>
        <v/>
      </c>
      <c r="G176" s="247"/>
      <c r="H176" s="45" t="str">
        <f>IFERROR(VLOOKUP(G176,$AD$6:$AE$352,2,FALSE),"")</f>
        <v/>
      </c>
      <c r="I176" s="45" t="str">
        <f>IFERROR(VLOOKUP(G176,$AD$6:$AH$352,3,FALSE),"")</f>
        <v/>
      </c>
      <c r="J176" s="153"/>
      <c r="K176" s="153"/>
      <c r="L176" s="153"/>
      <c r="M176" s="153"/>
      <c r="N176" s="306"/>
      <c r="O176" s="175" t="str">
        <f>IF(C176="","",'OPĆI DIO'!$C$1)</f>
        <v/>
      </c>
      <c r="P176" s="40" t="str">
        <f t="shared" si="28"/>
        <v/>
      </c>
      <c r="Q176" s="40" t="str">
        <f t="shared" si="29"/>
        <v/>
      </c>
      <c r="R176" s="40" t="str">
        <f t="shared" si="30"/>
        <v/>
      </c>
      <c r="S176" s="40" t="str">
        <f t="shared" si="31"/>
        <v/>
      </c>
      <c r="T176" s="40" t="str">
        <f t="shared" si="32"/>
        <v/>
      </c>
      <c r="AD176" s="165" t="s">
        <v>172</v>
      </c>
      <c r="AE176" s="165" t="s">
        <v>977</v>
      </c>
      <c r="AF176" s="40" t="s">
        <v>2907</v>
      </c>
      <c r="AG176" s="40" t="s">
        <v>2908</v>
      </c>
      <c r="AH176" s="40" t="s">
        <v>2925</v>
      </c>
      <c r="AI176" s="40" t="s">
        <v>2933</v>
      </c>
    </row>
    <row r="177" spans="1:35">
      <c r="A177" s="44" t="str">
        <f>IF(C177="","",VLOOKUP('OPĆI DIO'!$C$1,'OPĆI DIO'!$O$4:$X$137,10,FALSE))</f>
        <v/>
      </c>
      <c r="B177" s="44" t="str">
        <f>IF(C177="","",VLOOKUP('OPĆI DIO'!$C$1,'OPĆI DIO'!$O$4:$X$137,9,FALSE))</f>
        <v/>
      </c>
      <c r="C177" s="50"/>
      <c r="D177" s="45" t="str">
        <f t="shared" si="33"/>
        <v/>
      </c>
      <c r="E177" s="50"/>
      <c r="F177" s="45" t="str">
        <f>IFERROR(VLOOKUP(E177,$X$5:$Z$128,2,FALSE),"")</f>
        <v/>
      </c>
      <c r="G177" s="247"/>
      <c r="H177" s="45" t="str">
        <f>IFERROR(VLOOKUP(G177,$AD$6:$AE$352,2,FALSE),"")</f>
        <v/>
      </c>
      <c r="I177" s="45" t="str">
        <f>IFERROR(VLOOKUP(G177,$AD$6:$AH$352,3,FALSE),"")</f>
        <v/>
      </c>
      <c r="J177" s="153"/>
      <c r="K177" s="153"/>
      <c r="L177" s="153"/>
      <c r="M177" s="153"/>
      <c r="N177" s="306"/>
      <c r="O177" s="175" t="str">
        <f>IF(C177="","",'OPĆI DIO'!$C$1)</f>
        <v/>
      </c>
      <c r="P177" s="40" t="str">
        <f t="shared" si="28"/>
        <v/>
      </c>
      <c r="Q177" s="40" t="str">
        <f t="shared" si="29"/>
        <v/>
      </c>
      <c r="R177" s="40" t="str">
        <f t="shared" si="30"/>
        <v/>
      </c>
      <c r="S177" s="40" t="str">
        <f t="shared" si="31"/>
        <v/>
      </c>
      <c r="T177" s="40" t="str">
        <f t="shared" si="32"/>
        <v/>
      </c>
      <c r="AD177" s="165" t="s">
        <v>175</v>
      </c>
      <c r="AE177" s="165" t="s">
        <v>978</v>
      </c>
      <c r="AF177" s="40" t="s">
        <v>2907</v>
      </c>
      <c r="AG177" s="40" t="s">
        <v>2908</v>
      </c>
      <c r="AH177" s="40" t="s">
        <v>2925</v>
      </c>
      <c r="AI177" s="40" t="s">
        <v>2933</v>
      </c>
    </row>
    <row r="178" spans="1:35">
      <c r="A178" s="44" t="str">
        <f>IF(C178="","",VLOOKUP('OPĆI DIO'!$C$1,'OPĆI DIO'!$O$4:$X$137,10,FALSE))</f>
        <v/>
      </c>
      <c r="B178" s="44" t="str">
        <f>IF(C178="","",VLOOKUP('OPĆI DIO'!$C$1,'OPĆI DIO'!$O$4:$X$137,9,FALSE))</f>
        <v/>
      </c>
      <c r="C178" s="50"/>
      <c r="D178" s="45" t="str">
        <f t="shared" si="33"/>
        <v/>
      </c>
      <c r="E178" s="50"/>
      <c r="F178" s="45" t="str">
        <f>IFERROR(VLOOKUP(E178,$X$5:$Z$128,2,FALSE),"")</f>
        <v/>
      </c>
      <c r="G178" s="247"/>
      <c r="H178" s="45" t="str">
        <f>IFERROR(VLOOKUP(G178,$AD$6:$AE$352,2,FALSE),"")</f>
        <v/>
      </c>
      <c r="I178" s="45" t="str">
        <f>IFERROR(VLOOKUP(G178,$AD$6:$AH$352,3,FALSE),"")</f>
        <v/>
      </c>
      <c r="J178" s="153"/>
      <c r="K178" s="153"/>
      <c r="L178" s="153"/>
      <c r="M178" s="153"/>
      <c r="N178" s="306"/>
      <c r="O178" s="175" t="str">
        <f>IF(C178="","",'OPĆI DIO'!$C$1)</f>
        <v/>
      </c>
      <c r="P178" s="40" t="str">
        <f t="shared" si="28"/>
        <v/>
      </c>
      <c r="Q178" s="40" t="str">
        <f t="shared" si="29"/>
        <v/>
      </c>
      <c r="R178" s="40" t="str">
        <f t="shared" si="30"/>
        <v/>
      </c>
      <c r="S178" s="40" t="str">
        <f t="shared" si="31"/>
        <v/>
      </c>
      <c r="T178" s="40" t="str">
        <f t="shared" si="32"/>
        <v/>
      </c>
      <c r="AD178" s="165" t="s">
        <v>178</v>
      </c>
      <c r="AE178" s="165" t="s">
        <v>979</v>
      </c>
      <c r="AF178" s="40" t="s">
        <v>2907</v>
      </c>
      <c r="AG178" s="40" t="s">
        <v>2908</v>
      </c>
      <c r="AH178" s="40" t="s">
        <v>2925</v>
      </c>
      <c r="AI178" s="40" t="s">
        <v>2933</v>
      </c>
    </row>
    <row r="179" spans="1:35">
      <c r="A179" s="44" t="str">
        <f>IF(C179="","",VLOOKUP('OPĆI DIO'!$C$1,'OPĆI DIO'!$O$4:$X$137,10,FALSE))</f>
        <v/>
      </c>
      <c r="B179" s="44" t="str">
        <f>IF(C179="","",VLOOKUP('OPĆI DIO'!$C$1,'OPĆI DIO'!$O$4:$X$137,9,FALSE))</f>
        <v/>
      </c>
      <c r="C179" s="50"/>
      <c r="D179" s="45" t="str">
        <f t="shared" si="33"/>
        <v/>
      </c>
      <c r="E179" s="50"/>
      <c r="F179" s="45" t="str">
        <f>IFERROR(VLOOKUP(E179,$X$5:$Z$128,2,FALSE),"")</f>
        <v/>
      </c>
      <c r="G179" s="247"/>
      <c r="H179" s="45" t="str">
        <f>IFERROR(VLOOKUP(G179,$AD$6:$AE$352,2,FALSE),"")</f>
        <v/>
      </c>
      <c r="I179" s="45" t="str">
        <f>IFERROR(VLOOKUP(G179,$AD$6:$AH$352,3,FALSE),"")</f>
        <v/>
      </c>
      <c r="J179" s="153"/>
      <c r="K179" s="153"/>
      <c r="L179" s="153"/>
      <c r="M179" s="153"/>
      <c r="N179" s="306"/>
      <c r="O179" s="175" t="str">
        <f>IF(C179="","",'OPĆI DIO'!$C$1)</f>
        <v/>
      </c>
      <c r="P179" s="40" t="str">
        <f t="shared" si="28"/>
        <v/>
      </c>
      <c r="Q179" s="40" t="str">
        <f t="shared" si="29"/>
        <v/>
      </c>
      <c r="R179" s="40" t="str">
        <f t="shared" si="30"/>
        <v/>
      </c>
      <c r="S179" s="40" t="str">
        <f t="shared" si="31"/>
        <v/>
      </c>
      <c r="T179" s="40" t="str">
        <f t="shared" si="32"/>
        <v/>
      </c>
      <c r="AD179" s="165" t="s">
        <v>182</v>
      </c>
      <c r="AE179" s="165" t="s">
        <v>980</v>
      </c>
      <c r="AF179" s="40" t="s">
        <v>2907</v>
      </c>
      <c r="AG179" s="40" t="s">
        <v>2908</v>
      </c>
      <c r="AH179" s="40" t="s">
        <v>2925</v>
      </c>
      <c r="AI179" s="40" t="s">
        <v>2933</v>
      </c>
    </row>
    <row r="180" spans="1:35">
      <c r="A180" s="44" t="str">
        <f>IF(C180="","",VLOOKUP('OPĆI DIO'!$C$1,'OPĆI DIO'!$O$4:$X$137,10,FALSE))</f>
        <v/>
      </c>
      <c r="B180" s="44" t="str">
        <f>IF(C180="","",VLOOKUP('OPĆI DIO'!$C$1,'OPĆI DIO'!$O$4:$X$137,9,FALSE))</f>
        <v/>
      </c>
      <c r="C180" s="50"/>
      <c r="D180" s="45" t="str">
        <f t="shared" si="33"/>
        <v/>
      </c>
      <c r="E180" s="50"/>
      <c r="F180" s="45" t="str">
        <f>IFERROR(VLOOKUP(E180,$X$5:$Z$128,2,FALSE),"")</f>
        <v/>
      </c>
      <c r="G180" s="247"/>
      <c r="H180" s="45" t="str">
        <f>IFERROR(VLOOKUP(G180,$AD$6:$AE$352,2,FALSE),"")</f>
        <v/>
      </c>
      <c r="I180" s="45" t="str">
        <f>IFERROR(VLOOKUP(G180,$AD$6:$AH$352,3,FALSE),"")</f>
        <v/>
      </c>
      <c r="J180" s="153"/>
      <c r="K180" s="153"/>
      <c r="L180" s="153"/>
      <c r="M180" s="153"/>
      <c r="N180" s="306"/>
      <c r="O180" s="175" t="str">
        <f>IF(C180="","",'OPĆI DIO'!$C$1)</f>
        <v/>
      </c>
      <c r="P180" s="40" t="str">
        <f t="shared" si="28"/>
        <v/>
      </c>
      <c r="Q180" s="40" t="str">
        <f t="shared" si="29"/>
        <v/>
      </c>
      <c r="R180" s="40" t="str">
        <f t="shared" si="30"/>
        <v/>
      </c>
      <c r="S180" s="40" t="str">
        <f t="shared" si="31"/>
        <v/>
      </c>
      <c r="T180" s="40" t="str">
        <f t="shared" si="32"/>
        <v/>
      </c>
      <c r="AD180" s="165" t="s">
        <v>183</v>
      </c>
      <c r="AE180" s="165" t="s">
        <v>981</v>
      </c>
      <c r="AF180" s="40" t="s">
        <v>2907</v>
      </c>
      <c r="AG180" s="40" t="s">
        <v>2908</v>
      </c>
      <c r="AH180" s="40" t="s">
        <v>2925</v>
      </c>
      <c r="AI180" s="40" t="s">
        <v>2933</v>
      </c>
    </row>
    <row r="181" spans="1:35">
      <c r="A181" s="44" t="str">
        <f>IF(C181="","",VLOOKUP('OPĆI DIO'!$C$1,'OPĆI DIO'!$O$4:$X$137,10,FALSE))</f>
        <v/>
      </c>
      <c r="B181" s="44" t="str">
        <f>IF(C181="","",VLOOKUP('OPĆI DIO'!$C$1,'OPĆI DIO'!$O$4:$X$137,9,FALSE))</f>
        <v/>
      </c>
      <c r="C181" s="50"/>
      <c r="D181" s="45" t="str">
        <f t="shared" si="33"/>
        <v/>
      </c>
      <c r="E181" s="50"/>
      <c r="F181" s="45" t="str">
        <f>IFERROR(VLOOKUP(E181,$X$5:$Z$128,2,FALSE),"")</f>
        <v/>
      </c>
      <c r="G181" s="247"/>
      <c r="H181" s="45" t="str">
        <f>IFERROR(VLOOKUP(G181,$AD$6:$AE$352,2,FALSE),"")</f>
        <v/>
      </c>
      <c r="I181" s="45" t="str">
        <f>IFERROR(VLOOKUP(G181,$AD$6:$AH$352,3,FALSE),"")</f>
        <v/>
      </c>
      <c r="J181" s="153"/>
      <c r="K181" s="153"/>
      <c r="L181" s="153"/>
      <c r="M181" s="153"/>
      <c r="N181" s="306"/>
      <c r="O181" s="175" t="str">
        <f>IF(C181="","",'OPĆI DIO'!$C$1)</f>
        <v/>
      </c>
      <c r="P181" s="40" t="str">
        <f t="shared" si="28"/>
        <v/>
      </c>
      <c r="Q181" s="40" t="str">
        <f t="shared" si="29"/>
        <v/>
      </c>
      <c r="R181" s="40" t="str">
        <f t="shared" si="30"/>
        <v/>
      </c>
      <c r="S181" s="40" t="str">
        <f t="shared" si="31"/>
        <v/>
      </c>
      <c r="T181" s="40" t="str">
        <f t="shared" si="32"/>
        <v/>
      </c>
      <c r="AD181" s="165" t="s">
        <v>185</v>
      </c>
      <c r="AE181" s="165" t="s">
        <v>982</v>
      </c>
      <c r="AF181" s="40" t="s">
        <v>2907</v>
      </c>
      <c r="AG181" s="40" t="s">
        <v>2908</v>
      </c>
      <c r="AH181" s="40" t="s">
        <v>2925</v>
      </c>
      <c r="AI181" s="40" t="s">
        <v>2933</v>
      </c>
    </row>
    <row r="182" spans="1:35">
      <c r="A182" s="44" t="str">
        <f>IF(C182="","",VLOOKUP('OPĆI DIO'!$C$1,'OPĆI DIO'!$O$4:$X$137,10,FALSE))</f>
        <v/>
      </c>
      <c r="B182" s="44" t="str">
        <f>IF(C182="","",VLOOKUP('OPĆI DIO'!$C$1,'OPĆI DIO'!$O$4:$X$137,9,FALSE))</f>
        <v/>
      </c>
      <c r="C182" s="50"/>
      <c r="D182" s="45" t="str">
        <f t="shared" si="33"/>
        <v/>
      </c>
      <c r="E182" s="50"/>
      <c r="F182" s="45" t="str">
        <f>IFERROR(VLOOKUP(E182,$X$5:$Z$128,2,FALSE),"")</f>
        <v/>
      </c>
      <c r="G182" s="247"/>
      <c r="H182" s="45" t="str">
        <f>IFERROR(VLOOKUP(G182,$AD$6:$AE$352,2,FALSE),"")</f>
        <v/>
      </c>
      <c r="I182" s="45" t="str">
        <f>IFERROR(VLOOKUP(G182,$AD$6:$AH$352,3,FALSE),"")</f>
        <v/>
      </c>
      <c r="J182" s="153"/>
      <c r="K182" s="153"/>
      <c r="L182" s="153"/>
      <c r="M182" s="153"/>
      <c r="N182" s="306"/>
      <c r="O182" s="175" t="str">
        <f>IF(C182="","",'OPĆI DIO'!$C$1)</f>
        <v/>
      </c>
      <c r="P182" s="40" t="str">
        <f t="shared" si="28"/>
        <v/>
      </c>
      <c r="Q182" s="40" t="str">
        <f t="shared" si="29"/>
        <v/>
      </c>
      <c r="R182" s="40" t="str">
        <f t="shared" si="30"/>
        <v/>
      </c>
      <c r="S182" s="40" t="str">
        <f t="shared" si="31"/>
        <v/>
      </c>
      <c r="T182" s="40" t="str">
        <f t="shared" si="32"/>
        <v/>
      </c>
      <c r="AD182" s="165" t="s">
        <v>191</v>
      </c>
      <c r="AE182" s="165" t="s">
        <v>983</v>
      </c>
      <c r="AF182" s="40" t="s">
        <v>2907</v>
      </c>
      <c r="AG182" s="40" t="s">
        <v>2908</v>
      </c>
      <c r="AH182" s="40" t="s">
        <v>2925</v>
      </c>
      <c r="AI182" s="40" t="s">
        <v>2933</v>
      </c>
    </row>
    <row r="183" spans="1:35">
      <c r="A183" s="44" t="str">
        <f>IF(C183="","",VLOOKUP('OPĆI DIO'!$C$1,'OPĆI DIO'!$O$4:$X$137,10,FALSE))</f>
        <v/>
      </c>
      <c r="B183" s="44" t="str">
        <f>IF(C183="","",VLOOKUP('OPĆI DIO'!$C$1,'OPĆI DIO'!$O$4:$X$137,9,FALSE))</f>
        <v/>
      </c>
      <c r="C183" s="50"/>
      <c r="D183" s="45" t="str">
        <f t="shared" si="33"/>
        <v/>
      </c>
      <c r="E183" s="50"/>
      <c r="F183" s="45" t="str">
        <f>IFERROR(VLOOKUP(E183,$X$5:$Z$128,2,FALSE),"")</f>
        <v/>
      </c>
      <c r="G183" s="247"/>
      <c r="H183" s="45" t="str">
        <f>IFERROR(VLOOKUP(G183,$AD$6:$AE$352,2,FALSE),"")</f>
        <v/>
      </c>
      <c r="I183" s="45" t="str">
        <f>IFERROR(VLOOKUP(G183,$AD$6:$AH$352,3,FALSE),"")</f>
        <v/>
      </c>
      <c r="J183" s="153"/>
      <c r="K183" s="153"/>
      <c r="L183" s="153"/>
      <c r="M183" s="153"/>
      <c r="N183" s="306"/>
      <c r="O183" s="175" t="str">
        <f>IF(C183="","",'OPĆI DIO'!$C$1)</f>
        <v/>
      </c>
      <c r="P183" s="40" t="str">
        <f t="shared" si="28"/>
        <v/>
      </c>
      <c r="Q183" s="40" t="str">
        <f t="shared" si="29"/>
        <v/>
      </c>
      <c r="R183" s="40" t="str">
        <f t="shared" si="30"/>
        <v/>
      </c>
      <c r="S183" s="40" t="str">
        <f t="shared" si="31"/>
        <v/>
      </c>
      <c r="T183" s="40" t="str">
        <f t="shared" si="32"/>
        <v/>
      </c>
      <c r="AD183" s="165" t="s">
        <v>192</v>
      </c>
      <c r="AE183" s="165" t="s">
        <v>984</v>
      </c>
      <c r="AF183" s="40" t="s">
        <v>2907</v>
      </c>
      <c r="AG183" s="40" t="s">
        <v>2908</v>
      </c>
      <c r="AH183" s="40" t="s">
        <v>2925</v>
      </c>
      <c r="AI183" s="40" t="s">
        <v>2933</v>
      </c>
    </row>
    <row r="184" spans="1:35">
      <c r="A184" s="44" t="str">
        <f>IF(C184="","",VLOOKUP('OPĆI DIO'!$C$1,'OPĆI DIO'!$O$4:$X$137,10,FALSE))</f>
        <v/>
      </c>
      <c r="B184" s="44" t="str">
        <f>IF(C184="","",VLOOKUP('OPĆI DIO'!$C$1,'OPĆI DIO'!$O$4:$X$137,9,FALSE))</f>
        <v/>
      </c>
      <c r="C184" s="50"/>
      <c r="D184" s="45" t="str">
        <f t="shared" si="33"/>
        <v/>
      </c>
      <c r="E184" s="50"/>
      <c r="F184" s="45" t="str">
        <f>IFERROR(VLOOKUP(E184,$X$5:$Z$128,2,FALSE),"")</f>
        <v/>
      </c>
      <c r="G184" s="247"/>
      <c r="H184" s="45" t="str">
        <f>IFERROR(VLOOKUP(G184,$AD$6:$AE$352,2,FALSE),"")</f>
        <v/>
      </c>
      <c r="I184" s="45" t="str">
        <f>IFERROR(VLOOKUP(G184,$AD$6:$AH$352,3,FALSE),"")</f>
        <v/>
      </c>
      <c r="J184" s="153"/>
      <c r="K184" s="153"/>
      <c r="L184" s="153"/>
      <c r="M184" s="153"/>
      <c r="N184" s="306"/>
      <c r="O184" s="175" t="str">
        <f>IF(C184="","",'OPĆI DIO'!$C$1)</f>
        <v/>
      </c>
      <c r="P184" s="40" t="str">
        <f t="shared" si="28"/>
        <v/>
      </c>
      <c r="Q184" s="40" t="str">
        <f t="shared" si="29"/>
        <v/>
      </c>
      <c r="R184" s="40" t="str">
        <f t="shared" si="30"/>
        <v/>
      </c>
      <c r="S184" s="40" t="str">
        <f t="shared" si="31"/>
        <v/>
      </c>
      <c r="T184" s="40" t="str">
        <f t="shared" si="32"/>
        <v/>
      </c>
      <c r="AD184" s="165" t="s">
        <v>1376</v>
      </c>
      <c r="AE184" s="165" t="s">
        <v>1377</v>
      </c>
      <c r="AF184" s="40" t="s">
        <v>2907</v>
      </c>
      <c r="AG184" s="40" t="s">
        <v>2908</v>
      </c>
      <c r="AH184" s="40" t="s">
        <v>2925</v>
      </c>
      <c r="AI184" s="40" t="s">
        <v>2933</v>
      </c>
    </row>
    <row r="185" spans="1:35">
      <c r="A185" s="44" t="str">
        <f>IF(C185="","",VLOOKUP('OPĆI DIO'!$C$1,'OPĆI DIO'!$O$4:$X$137,10,FALSE))</f>
        <v/>
      </c>
      <c r="B185" s="44" t="str">
        <f>IF(C185="","",VLOOKUP('OPĆI DIO'!$C$1,'OPĆI DIO'!$O$4:$X$137,9,FALSE))</f>
        <v/>
      </c>
      <c r="C185" s="50"/>
      <c r="D185" s="45" t="str">
        <f t="shared" si="33"/>
        <v/>
      </c>
      <c r="E185" s="50"/>
      <c r="F185" s="45" t="str">
        <f>IFERROR(VLOOKUP(E185,$X$5:$Z$128,2,FALSE),"")</f>
        <v/>
      </c>
      <c r="G185" s="247"/>
      <c r="H185" s="45" t="str">
        <f>IFERROR(VLOOKUP(G185,$AD$6:$AE$352,2,FALSE),"")</f>
        <v/>
      </c>
      <c r="I185" s="45" t="str">
        <f>IFERROR(VLOOKUP(G185,$AD$6:$AH$352,3,FALSE),"")</f>
        <v/>
      </c>
      <c r="J185" s="153"/>
      <c r="K185" s="153"/>
      <c r="L185" s="153"/>
      <c r="M185" s="153"/>
      <c r="N185" s="306"/>
      <c r="O185" s="175" t="str">
        <f>IF(C185="","",'OPĆI DIO'!$C$1)</f>
        <v/>
      </c>
      <c r="P185" s="40" t="str">
        <f t="shared" si="28"/>
        <v/>
      </c>
      <c r="Q185" s="40" t="str">
        <f t="shared" si="29"/>
        <v/>
      </c>
      <c r="R185" s="40" t="str">
        <f t="shared" si="30"/>
        <v/>
      </c>
      <c r="S185" s="40" t="str">
        <f t="shared" si="31"/>
        <v/>
      </c>
      <c r="T185" s="40" t="str">
        <f t="shared" si="32"/>
        <v/>
      </c>
      <c r="AD185" s="165" t="s">
        <v>656</v>
      </c>
      <c r="AE185" s="165" t="s">
        <v>657</v>
      </c>
      <c r="AF185" s="40" t="s">
        <v>2907</v>
      </c>
      <c r="AG185" s="40" t="s">
        <v>2908</v>
      </c>
      <c r="AH185" s="40" t="s">
        <v>2925</v>
      </c>
      <c r="AI185" s="40" t="s">
        <v>2933</v>
      </c>
    </row>
    <row r="186" spans="1:35">
      <c r="A186" s="44" t="str">
        <f>IF(C186="","",VLOOKUP('OPĆI DIO'!$C$1,'OPĆI DIO'!$O$4:$X$137,10,FALSE))</f>
        <v/>
      </c>
      <c r="B186" s="44" t="str">
        <f>IF(C186="","",VLOOKUP('OPĆI DIO'!$C$1,'OPĆI DIO'!$O$4:$X$137,9,FALSE))</f>
        <v/>
      </c>
      <c r="C186" s="50"/>
      <c r="D186" s="45" t="str">
        <f t="shared" si="33"/>
        <v/>
      </c>
      <c r="E186" s="50"/>
      <c r="F186" s="45" t="str">
        <f>IFERROR(VLOOKUP(E186,$X$5:$Z$128,2,FALSE),"")</f>
        <v/>
      </c>
      <c r="G186" s="247"/>
      <c r="H186" s="45" t="str">
        <f>IFERROR(VLOOKUP(G186,$AD$6:$AE$352,2,FALSE),"")</f>
        <v/>
      </c>
      <c r="I186" s="45" t="str">
        <f>IFERROR(VLOOKUP(G186,$AD$6:$AH$352,3,FALSE),"")</f>
        <v/>
      </c>
      <c r="J186" s="153"/>
      <c r="K186" s="153"/>
      <c r="L186" s="153"/>
      <c r="M186" s="153"/>
      <c r="N186" s="306"/>
      <c r="O186" s="175" t="str">
        <f>IF(C186="","",'OPĆI DIO'!$C$1)</f>
        <v/>
      </c>
      <c r="P186" s="40" t="str">
        <f t="shared" si="28"/>
        <v/>
      </c>
      <c r="Q186" s="40" t="str">
        <f t="shared" si="29"/>
        <v/>
      </c>
      <c r="R186" s="40" t="str">
        <f t="shared" si="30"/>
        <v/>
      </c>
      <c r="S186" s="40" t="str">
        <f t="shared" si="31"/>
        <v/>
      </c>
      <c r="T186" s="40" t="str">
        <f t="shared" si="32"/>
        <v/>
      </c>
      <c r="AD186" s="165" t="s">
        <v>1134</v>
      </c>
      <c r="AE186" s="165" t="s">
        <v>1378</v>
      </c>
      <c r="AF186" s="40" t="s">
        <v>2907</v>
      </c>
      <c r="AG186" s="40" t="s">
        <v>2908</v>
      </c>
      <c r="AH186" s="40" t="s">
        <v>2925</v>
      </c>
      <c r="AI186" s="40" t="s">
        <v>2933</v>
      </c>
    </row>
    <row r="187" spans="1:35">
      <c r="A187" s="44" t="str">
        <f>IF(C187="","",VLOOKUP('OPĆI DIO'!$C$1,'OPĆI DIO'!$O$4:$X$137,10,FALSE))</f>
        <v/>
      </c>
      <c r="B187" s="44" t="str">
        <f>IF(C187="","",VLOOKUP('OPĆI DIO'!$C$1,'OPĆI DIO'!$O$4:$X$137,9,FALSE))</f>
        <v/>
      </c>
      <c r="C187" s="50"/>
      <c r="D187" s="45" t="str">
        <f t="shared" si="33"/>
        <v/>
      </c>
      <c r="E187" s="50"/>
      <c r="F187" s="45" t="str">
        <f>IFERROR(VLOOKUP(E187,$X$5:$Z$128,2,FALSE),"")</f>
        <v/>
      </c>
      <c r="G187" s="247"/>
      <c r="H187" s="45" t="str">
        <f>IFERROR(VLOOKUP(G187,$AD$6:$AE$352,2,FALSE),"")</f>
        <v/>
      </c>
      <c r="I187" s="45" t="str">
        <f>IFERROR(VLOOKUP(G187,$AD$6:$AH$352,3,FALSE),"")</f>
        <v/>
      </c>
      <c r="J187" s="153"/>
      <c r="K187" s="153"/>
      <c r="L187" s="153"/>
      <c r="M187" s="153"/>
      <c r="N187" s="306"/>
      <c r="O187" s="175" t="str">
        <f>IF(C187="","",'OPĆI DIO'!$C$1)</f>
        <v/>
      </c>
      <c r="P187" s="40" t="str">
        <f t="shared" si="28"/>
        <v/>
      </c>
      <c r="Q187" s="40" t="str">
        <f t="shared" si="29"/>
        <v/>
      </c>
      <c r="R187" s="40" t="str">
        <f t="shared" si="30"/>
        <v/>
      </c>
      <c r="S187" s="40" t="str">
        <f t="shared" si="31"/>
        <v/>
      </c>
      <c r="T187" s="40" t="str">
        <f t="shared" si="32"/>
        <v/>
      </c>
      <c r="AD187" s="165" t="s">
        <v>1214</v>
      </c>
      <c r="AE187" s="165" t="s">
        <v>1379</v>
      </c>
      <c r="AF187" s="40" t="s">
        <v>2907</v>
      </c>
      <c r="AG187" s="40" t="s">
        <v>2908</v>
      </c>
      <c r="AH187" s="40" t="s">
        <v>2925</v>
      </c>
      <c r="AI187" s="40" t="s">
        <v>2933</v>
      </c>
    </row>
    <row r="188" spans="1:35">
      <c r="A188" s="44" t="str">
        <f>IF(C188="","",VLOOKUP('OPĆI DIO'!$C$1,'OPĆI DIO'!$O$4:$X$137,10,FALSE))</f>
        <v/>
      </c>
      <c r="B188" s="44" t="str">
        <f>IF(C188="","",VLOOKUP('OPĆI DIO'!$C$1,'OPĆI DIO'!$O$4:$X$137,9,FALSE))</f>
        <v/>
      </c>
      <c r="C188" s="50"/>
      <c r="D188" s="45" t="str">
        <f t="shared" si="33"/>
        <v/>
      </c>
      <c r="E188" s="50"/>
      <c r="F188" s="45" t="str">
        <f>IFERROR(VLOOKUP(E188,$X$5:$Z$128,2,FALSE),"")</f>
        <v/>
      </c>
      <c r="G188" s="247"/>
      <c r="H188" s="45" t="str">
        <f>IFERROR(VLOOKUP(G188,$AD$6:$AE$352,2,FALSE),"")</f>
        <v/>
      </c>
      <c r="I188" s="45" t="str">
        <f>IFERROR(VLOOKUP(G188,$AD$6:$AH$352,3,FALSE),"")</f>
        <v/>
      </c>
      <c r="J188" s="153"/>
      <c r="K188" s="153"/>
      <c r="L188" s="153"/>
      <c r="M188" s="153"/>
      <c r="N188" s="306"/>
      <c r="O188" s="175" t="str">
        <f>IF(C188="","",'OPĆI DIO'!$C$1)</f>
        <v/>
      </c>
      <c r="P188" s="40" t="str">
        <f t="shared" si="28"/>
        <v/>
      </c>
      <c r="Q188" s="40" t="str">
        <f t="shared" si="29"/>
        <v/>
      </c>
      <c r="R188" s="40" t="str">
        <f t="shared" si="30"/>
        <v/>
      </c>
      <c r="S188" s="40" t="str">
        <f t="shared" si="31"/>
        <v/>
      </c>
      <c r="T188" s="40" t="str">
        <f t="shared" si="32"/>
        <v/>
      </c>
      <c r="AD188" s="165" t="s">
        <v>1380</v>
      </c>
      <c r="AE188" s="165" t="s">
        <v>1381</v>
      </c>
      <c r="AF188" s="40" t="s">
        <v>2907</v>
      </c>
      <c r="AG188" s="40" t="s">
        <v>2908</v>
      </c>
      <c r="AH188" s="40" t="s">
        <v>2925</v>
      </c>
      <c r="AI188" s="40" t="s">
        <v>2933</v>
      </c>
    </row>
    <row r="189" spans="1:35">
      <c r="A189" s="44" t="str">
        <f>IF(C189="","",VLOOKUP('OPĆI DIO'!$C$1,'OPĆI DIO'!$O$4:$X$137,10,FALSE))</f>
        <v/>
      </c>
      <c r="B189" s="44" t="str">
        <f>IF(C189="","",VLOOKUP('OPĆI DIO'!$C$1,'OPĆI DIO'!$O$4:$X$137,9,FALSE))</f>
        <v/>
      </c>
      <c r="C189" s="50"/>
      <c r="D189" s="45" t="str">
        <f t="shared" si="33"/>
        <v/>
      </c>
      <c r="E189" s="50"/>
      <c r="F189" s="45" t="str">
        <f>IFERROR(VLOOKUP(E189,$X$5:$Z$128,2,FALSE),"")</f>
        <v/>
      </c>
      <c r="G189" s="247"/>
      <c r="H189" s="45" t="str">
        <f>IFERROR(VLOOKUP(G189,$AD$6:$AE$352,2,FALSE),"")</f>
        <v/>
      </c>
      <c r="I189" s="45" t="str">
        <f>IFERROR(VLOOKUP(G189,$AD$6:$AH$352,3,FALSE),"")</f>
        <v/>
      </c>
      <c r="J189" s="153"/>
      <c r="K189" s="153"/>
      <c r="L189" s="153"/>
      <c r="M189" s="153"/>
      <c r="N189" s="306"/>
      <c r="O189" s="175" t="str">
        <f>IF(C189="","",'OPĆI DIO'!$C$1)</f>
        <v/>
      </c>
      <c r="P189" s="40" t="str">
        <f t="shared" si="28"/>
        <v/>
      </c>
      <c r="Q189" s="40" t="str">
        <f t="shared" si="29"/>
        <v/>
      </c>
      <c r="R189" s="40" t="str">
        <f t="shared" si="30"/>
        <v/>
      </c>
      <c r="S189" s="40" t="str">
        <f t="shared" si="31"/>
        <v/>
      </c>
      <c r="T189" s="40" t="str">
        <f t="shared" si="32"/>
        <v/>
      </c>
      <c r="AD189" s="165" t="s">
        <v>1382</v>
      </c>
      <c r="AE189" s="165" t="s">
        <v>1383</v>
      </c>
      <c r="AF189" s="40" t="s">
        <v>2907</v>
      </c>
      <c r="AG189" s="40" t="s">
        <v>2908</v>
      </c>
      <c r="AH189" s="40" t="s">
        <v>2925</v>
      </c>
      <c r="AI189" s="40" t="s">
        <v>2933</v>
      </c>
    </row>
    <row r="190" spans="1:35">
      <c r="A190" s="44" t="str">
        <f>IF(C190="","",VLOOKUP('OPĆI DIO'!$C$1,'OPĆI DIO'!$O$4:$X$137,10,FALSE))</f>
        <v/>
      </c>
      <c r="B190" s="44" t="str">
        <f>IF(C190="","",VLOOKUP('OPĆI DIO'!$C$1,'OPĆI DIO'!$O$4:$X$137,9,FALSE))</f>
        <v/>
      </c>
      <c r="C190" s="50"/>
      <c r="D190" s="45" t="str">
        <f t="shared" si="33"/>
        <v/>
      </c>
      <c r="E190" s="50"/>
      <c r="F190" s="45" t="str">
        <f>IFERROR(VLOOKUP(E190,$X$5:$Z$128,2,FALSE),"")</f>
        <v/>
      </c>
      <c r="G190" s="247"/>
      <c r="H190" s="45" t="str">
        <f>IFERROR(VLOOKUP(G190,$AD$6:$AE$352,2,FALSE),"")</f>
        <v/>
      </c>
      <c r="I190" s="45" t="str">
        <f>IFERROR(VLOOKUP(G190,$AD$6:$AH$352,3,FALSE),"")</f>
        <v/>
      </c>
      <c r="J190" s="153"/>
      <c r="K190" s="153"/>
      <c r="L190" s="153"/>
      <c r="M190" s="153"/>
      <c r="N190" s="306"/>
      <c r="O190" s="175" t="str">
        <f>IF(C190="","",'OPĆI DIO'!$C$1)</f>
        <v/>
      </c>
      <c r="P190" s="40" t="str">
        <f t="shared" si="28"/>
        <v/>
      </c>
      <c r="Q190" s="40" t="str">
        <f t="shared" si="29"/>
        <v/>
      </c>
      <c r="R190" s="40" t="str">
        <f t="shared" si="30"/>
        <v/>
      </c>
      <c r="S190" s="40" t="str">
        <f t="shared" si="31"/>
        <v/>
      </c>
      <c r="T190" s="40" t="str">
        <f t="shared" si="32"/>
        <v/>
      </c>
      <c r="AD190" s="165" t="s">
        <v>662</v>
      </c>
      <c r="AE190" s="165" t="s">
        <v>663</v>
      </c>
      <c r="AF190" s="40" t="s">
        <v>2907</v>
      </c>
      <c r="AG190" s="40" t="s">
        <v>2908</v>
      </c>
      <c r="AH190" s="40" t="s">
        <v>2925</v>
      </c>
      <c r="AI190" s="40" t="s">
        <v>2933</v>
      </c>
    </row>
    <row r="191" spans="1:35">
      <c r="A191" s="44" t="str">
        <f>IF(C191="","",VLOOKUP('OPĆI DIO'!$C$1,'OPĆI DIO'!$O$4:$X$137,10,FALSE))</f>
        <v/>
      </c>
      <c r="B191" s="44" t="str">
        <f>IF(C191="","",VLOOKUP('OPĆI DIO'!$C$1,'OPĆI DIO'!$O$4:$X$137,9,FALSE))</f>
        <v/>
      </c>
      <c r="C191" s="50"/>
      <c r="D191" s="45" t="str">
        <f t="shared" si="33"/>
        <v/>
      </c>
      <c r="E191" s="50"/>
      <c r="F191" s="45" t="str">
        <f>IFERROR(VLOOKUP(E191,$X$5:$Z$128,2,FALSE),"")</f>
        <v/>
      </c>
      <c r="G191" s="247"/>
      <c r="H191" s="45" t="str">
        <f>IFERROR(VLOOKUP(G191,$AD$6:$AE$352,2,FALSE),"")</f>
        <v/>
      </c>
      <c r="I191" s="45" t="str">
        <f>IFERROR(VLOOKUP(G191,$AD$6:$AH$352,3,FALSE),"")</f>
        <v/>
      </c>
      <c r="J191" s="153"/>
      <c r="K191" s="153"/>
      <c r="L191" s="153"/>
      <c r="M191" s="153"/>
      <c r="N191" s="306"/>
      <c r="O191" s="175" t="str">
        <f>IF(C191="","",'OPĆI DIO'!$C$1)</f>
        <v/>
      </c>
      <c r="P191" s="40" t="str">
        <f t="shared" si="28"/>
        <v/>
      </c>
      <c r="Q191" s="40" t="str">
        <f t="shared" si="29"/>
        <v/>
      </c>
      <c r="R191" s="40" t="str">
        <f t="shared" si="30"/>
        <v/>
      </c>
      <c r="S191" s="40" t="str">
        <f t="shared" si="31"/>
        <v/>
      </c>
      <c r="T191" s="40" t="str">
        <f t="shared" si="32"/>
        <v/>
      </c>
      <c r="AD191" s="165" t="s">
        <v>227</v>
      </c>
      <c r="AE191" s="165" t="s">
        <v>1133</v>
      </c>
      <c r="AF191" s="40" t="s">
        <v>2907</v>
      </c>
      <c r="AG191" s="40" t="s">
        <v>2908</v>
      </c>
      <c r="AH191" s="40" t="s">
        <v>2925</v>
      </c>
      <c r="AI191" s="40" t="s">
        <v>2933</v>
      </c>
    </row>
    <row r="192" spans="1:35">
      <c r="A192" s="44" t="str">
        <f>IF(C192="","",VLOOKUP('OPĆI DIO'!$C$1,'OPĆI DIO'!$O$4:$X$137,10,FALSE))</f>
        <v/>
      </c>
      <c r="B192" s="44" t="str">
        <f>IF(C192="","",VLOOKUP('OPĆI DIO'!$C$1,'OPĆI DIO'!$O$4:$X$137,9,FALSE))</f>
        <v/>
      </c>
      <c r="C192" s="50"/>
      <c r="D192" s="45" t="str">
        <f t="shared" si="33"/>
        <v/>
      </c>
      <c r="E192" s="50"/>
      <c r="F192" s="45" t="str">
        <f>IFERROR(VLOOKUP(E192,$X$5:$Z$128,2,FALSE),"")</f>
        <v/>
      </c>
      <c r="G192" s="247"/>
      <c r="H192" s="45" t="str">
        <f>IFERROR(VLOOKUP(G192,$AD$6:$AE$352,2,FALSE),"")</f>
        <v/>
      </c>
      <c r="I192" s="45" t="str">
        <f>IFERROR(VLOOKUP(G192,$AD$6:$AH$352,3,FALSE),"")</f>
        <v/>
      </c>
      <c r="J192" s="153"/>
      <c r="K192" s="153"/>
      <c r="L192" s="153"/>
      <c r="M192" s="153"/>
      <c r="N192" s="306"/>
      <c r="O192" s="175" t="str">
        <f>IF(C192="","",'OPĆI DIO'!$C$1)</f>
        <v/>
      </c>
      <c r="P192" s="40" t="str">
        <f t="shared" si="28"/>
        <v/>
      </c>
      <c r="Q192" s="40" t="str">
        <f t="shared" si="29"/>
        <v/>
      </c>
      <c r="R192" s="40" t="str">
        <f t="shared" si="30"/>
        <v/>
      </c>
      <c r="S192" s="40" t="str">
        <f t="shared" si="31"/>
        <v/>
      </c>
      <c r="T192" s="40" t="str">
        <f t="shared" si="32"/>
        <v/>
      </c>
      <c r="AD192" s="165" t="s">
        <v>669</v>
      </c>
      <c r="AE192" s="165" t="s">
        <v>670</v>
      </c>
      <c r="AF192" s="40" t="s">
        <v>2907</v>
      </c>
      <c r="AG192" s="40" t="s">
        <v>2908</v>
      </c>
      <c r="AH192" s="40" t="s">
        <v>2925</v>
      </c>
      <c r="AI192" s="40" t="s">
        <v>2933</v>
      </c>
    </row>
    <row r="193" spans="1:35">
      <c r="A193" s="44" t="str">
        <f>IF(C193="","",VLOOKUP('OPĆI DIO'!$C$1,'OPĆI DIO'!$O$4:$X$137,10,FALSE))</f>
        <v/>
      </c>
      <c r="B193" s="44" t="str">
        <f>IF(C193="","",VLOOKUP('OPĆI DIO'!$C$1,'OPĆI DIO'!$O$4:$X$137,9,FALSE))</f>
        <v/>
      </c>
      <c r="C193" s="50"/>
      <c r="D193" s="45" t="str">
        <f t="shared" si="33"/>
        <v/>
      </c>
      <c r="E193" s="50"/>
      <c r="F193" s="45" t="str">
        <f>IFERROR(VLOOKUP(E193,$X$5:$Z$128,2,FALSE),"")</f>
        <v/>
      </c>
      <c r="G193" s="247"/>
      <c r="H193" s="45" t="str">
        <f>IFERROR(VLOOKUP(G193,$AD$6:$AE$352,2,FALSE),"")</f>
        <v/>
      </c>
      <c r="I193" s="45" t="str">
        <f>IFERROR(VLOOKUP(G193,$AD$6:$AH$352,3,FALSE),"")</f>
        <v/>
      </c>
      <c r="J193" s="153"/>
      <c r="K193" s="153"/>
      <c r="L193" s="153"/>
      <c r="M193" s="153"/>
      <c r="N193" s="306"/>
      <c r="O193" s="175" t="str">
        <f>IF(C193="","",'OPĆI DIO'!$C$1)</f>
        <v/>
      </c>
      <c r="P193" s="40" t="str">
        <f t="shared" si="28"/>
        <v/>
      </c>
      <c r="Q193" s="40" t="str">
        <f t="shared" si="29"/>
        <v/>
      </c>
      <c r="R193" s="40" t="str">
        <f t="shared" si="30"/>
        <v/>
      </c>
      <c r="S193" s="40" t="str">
        <f t="shared" si="31"/>
        <v/>
      </c>
      <c r="T193" s="40" t="str">
        <f t="shared" si="32"/>
        <v/>
      </c>
      <c r="AD193" s="165" t="s">
        <v>1454</v>
      </c>
      <c r="AE193" s="165" t="s">
        <v>1448</v>
      </c>
      <c r="AF193" s="40" t="s">
        <v>2907</v>
      </c>
      <c r="AG193" s="40" t="s">
        <v>2908</v>
      </c>
      <c r="AH193" s="40" t="s">
        <v>2925</v>
      </c>
      <c r="AI193" s="40" t="s">
        <v>2933</v>
      </c>
    </row>
    <row r="194" spans="1:35">
      <c r="A194" s="44" t="str">
        <f>IF(C194="","",VLOOKUP('OPĆI DIO'!$C$1,'OPĆI DIO'!$O$4:$X$137,10,FALSE))</f>
        <v/>
      </c>
      <c r="B194" s="44" t="str">
        <f>IF(C194="","",VLOOKUP('OPĆI DIO'!$C$1,'OPĆI DIO'!$O$4:$X$137,9,FALSE))</f>
        <v/>
      </c>
      <c r="C194" s="50"/>
      <c r="D194" s="45" t="str">
        <f t="shared" si="33"/>
        <v/>
      </c>
      <c r="E194" s="50"/>
      <c r="F194" s="45" t="str">
        <f>IFERROR(VLOOKUP(E194,$X$5:$Z$128,2,FALSE),"")</f>
        <v/>
      </c>
      <c r="G194" s="247"/>
      <c r="H194" s="45" t="str">
        <f>IFERROR(VLOOKUP(G194,$AD$6:$AE$352,2,FALSE),"")</f>
        <v/>
      </c>
      <c r="I194" s="45" t="str">
        <f>IFERROR(VLOOKUP(G194,$AD$6:$AH$352,3,FALSE),"")</f>
        <v/>
      </c>
      <c r="J194" s="153"/>
      <c r="K194" s="153"/>
      <c r="L194" s="153"/>
      <c r="M194" s="153"/>
      <c r="N194" s="306"/>
      <c r="O194" s="175" t="str">
        <f>IF(C194="","",'OPĆI DIO'!$C$1)</f>
        <v/>
      </c>
      <c r="P194" s="40" t="str">
        <f t="shared" si="28"/>
        <v/>
      </c>
      <c r="Q194" s="40" t="str">
        <f t="shared" si="29"/>
        <v/>
      </c>
      <c r="R194" s="40" t="str">
        <f t="shared" si="30"/>
        <v/>
      </c>
      <c r="S194" s="40" t="str">
        <f t="shared" si="31"/>
        <v/>
      </c>
      <c r="T194" s="40" t="str">
        <f t="shared" si="32"/>
        <v/>
      </c>
      <c r="AD194" s="165" t="s">
        <v>1455</v>
      </c>
      <c r="AE194" s="165" t="s">
        <v>2094</v>
      </c>
      <c r="AF194" s="40" t="s">
        <v>2907</v>
      </c>
      <c r="AG194" s="40" t="s">
        <v>2908</v>
      </c>
      <c r="AH194" s="40" t="s">
        <v>2925</v>
      </c>
      <c r="AI194" s="40" t="s">
        <v>2933</v>
      </c>
    </row>
    <row r="195" spans="1:35">
      <c r="A195" s="44" t="str">
        <f>IF(C195="","",VLOOKUP('OPĆI DIO'!$C$1,'OPĆI DIO'!$O$4:$X$137,10,FALSE))</f>
        <v/>
      </c>
      <c r="B195" s="44" t="str">
        <f>IF(C195="","",VLOOKUP('OPĆI DIO'!$C$1,'OPĆI DIO'!$O$4:$X$137,9,FALSE))</f>
        <v/>
      </c>
      <c r="C195" s="50"/>
      <c r="D195" s="45" t="str">
        <f t="shared" si="33"/>
        <v/>
      </c>
      <c r="E195" s="50"/>
      <c r="F195" s="45" t="str">
        <f>IFERROR(VLOOKUP(E195,$X$5:$Z$128,2,FALSE),"")</f>
        <v/>
      </c>
      <c r="G195" s="247"/>
      <c r="H195" s="45" t="str">
        <f>IFERROR(VLOOKUP(G195,$AD$6:$AE$352,2,FALSE),"")</f>
        <v/>
      </c>
      <c r="I195" s="45" t="str">
        <f>IFERROR(VLOOKUP(G195,$AD$6:$AH$352,3,FALSE),"")</f>
        <v/>
      </c>
      <c r="J195" s="153"/>
      <c r="K195" s="153"/>
      <c r="L195" s="153"/>
      <c r="M195" s="153"/>
      <c r="N195" s="306"/>
      <c r="O195" s="175" t="str">
        <f>IF(C195="","",'OPĆI DIO'!$C$1)</f>
        <v/>
      </c>
      <c r="P195" s="40" t="str">
        <f t="shared" ref="P195:P258" si="34">LEFT(E195,3)</f>
        <v/>
      </c>
      <c r="Q195" s="40" t="str">
        <f t="shared" ref="Q195:Q258" si="35">LEFT(E195,2)</f>
        <v/>
      </c>
      <c r="R195" s="40" t="str">
        <f t="shared" ref="R195:R258" si="36">LEFT(C195,3)</f>
        <v/>
      </c>
      <c r="S195" s="40" t="str">
        <f t="shared" ref="S195:S258" si="37">IF(T195="5",0,MID(I195,2,2))</f>
        <v/>
      </c>
      <c r="T195" s="40" t="str">
        <f t="shared" ref="T195:T258" si="38">LEFT(E195,1)</f>
        <v/>
      </c>
      <c r="AD195" s="165" t="s">
        <v>2105</v>
      </c>
      <c r="AE195" s="165" t="s">
        <v>3046</v>
      </c>
      <c r="AF195" s="40" t="s">
        <v>2907</v>
      </c>
      <c r="AG195" s="40" t="s">
        <v>2908</v>
      </c>
      <c r="AH195" s="40" t="s">
        <v>2925</v>
      </c>
      <c r="AI195" s="40" t="s">
        <v>2933</v>
      </c>
    </row>
    <row r="196" spans="1:35">
      <c r="A196" s="44" t="str">
        <f>IF(C196="","",VLOOKUP('OPĆI DIO'!$C$1,'OPĆI DIO'!$O$4:$X$137,10,FALSE))</f>
        <v/>
      </c>
      <c r="B196" s="44" t="str">
        <f>IF(C196="","",VLOOKUP('OPĆI DIO'!$C$1,'OPĆI DIO'!$O$4:$X$137,9,FALSE))</f>
        <v/>
      </c>
      <c r="C196" s="50"/>
      <c r="D196" s="45" t="str">
        <f t="shared" ref="D196:D259" si="39">IFERROR(VLOOKUP(C196,$U$6:$V$22,2,FALSE),"")</f>
        <v/>
      </c>
      <c r="E196" s="50"/>
      <c r="F196" s="45" t="str">
        <f>IFERROR(VLOOKUP(E196,$X$5:$Z$128,2,FALSE),"")</f>
        <v/>
      </c>
      <c r="G196" s="247"/>
      <c r="H196" s="45" t="str">
        <f>IFERROR(VLOOKUP(G196,$AD$6:$AE$352,2,FALSE),"")</f>
        <v/>
      </c>
      <c r="I196" s="45" t="str">
        <f>IFERROR(VLOOKUP(G196,$AD$6:$AH$352,3,FALSE),"")</f>
        <v/>
      </c>
      <c r="J196" s="153"/>
      <c r="K196" s="153"/>
      <c r="L196" s="153"/>
      <c r="M196" s="153"/>
      <c r="N196" s="306"/>
      <c r="O196" s="175" t="str">
        <f>IF(C196="","",'OPĆI DIO'!$C$1)</f>
        <v/>
      </c>
      <c r="P196" s="40" t="str">
        <f t="shared" si="34"/>
        <v/>
      </c>
      <c r="Q196" s="40" t="str">
        <f t="shared" si="35"/>
        <v/>
      </c>
      <c r="R196" s="40" t="str">
        <f t="shared" si="36"/>
        <v/>
      </c>
      <c r="S196" s="40" t="str">
        <f t="shared" si="37"/>
        <v/>
      </c>
      <c r="T196" s="40" t="str">
        <f t="shared" si="38"/>
        <v/>
      </c>
      <c r="AD196" s="165" t="s">
        <v>4494</v>
      </c>
      <c r="AE196" s="165" t="s">
        <v>4480</v>
      </c>
      <c r="AF196" s="40" t="s">
        <v>2907</v>
      </c>
      <c r="AG196" s="40" t="s">
        <v>2908</v>
      </c>
      <c r="AH196" s="40" t="s">
        <v>2927</v>
      </c>
      <c r="AI196" s="40" t="s">
        <v>2928</v>
      </c>
    </row>
    <row r="197" spans="1:35">
      <c r="A197" s="44" t="str">
        <f>IF(C197="","",VLOOKUP('OPĆI DIO'!$C$1,'OPĆI DIO'!$O$4:$X$137,10,FALSE))</f>
        <v/>
      </c>
      <c r="B197" s="44" t="str">
        <f>IF(C197="","",VLOOKUP('OPĆI DIO'!$C$1,'OPĆI DIO'!$O$4:$X$137,9,FALSE))</f>
        <v/>
      </c>
      <c r="C197" s="50"/>
      <c r="D197" s="45" t="str">
        <f t="shared" si="39"/>
        <v/>
      </c>
      <c r="E197" s="50"/>
      <c r="F197" s="45" t="str">
        <f>IFERROR(VLOOKUP(E197,$X$5:$Z$128,2,FALSE),"")</f>
        <v/>
      </c>
      <c r="G197" s="247"/>
      <c r="H197" s="45" t="str">
        <f>IFERROR(VLOOKUP(G197,$AD$6:$AE$352,2,FALSE),"")</f>
        <v/>
      </c>
      <c r="I197" s="45" t="str">
        <f>IFERROR(VLOOKUP(G197,$AD$6:$AH$352,3,FALSE),"")</f>
        <v/>
      </c>
      <c r="J197" s="153"/>
      <c r="K197" s="153"/>
      <c r="L197" s="153"/>
      <c r="M197" s="153"/>
      <c r="N197" s="306"/>
      <c r="O197" s="175" t="str">
        <f>IF(C197="","",'OPĆI DIO'!$C$1)</f>
        <v/>
      </c>
      <c r="P197" s="40" t="str">
        <f t="shared" si="34"/>
        <v/>
      </c>
      <c r="Q197" s="40" t="str">
        <f t="shared" si="35"/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AD197" s="165" t="s">
        <v>3047</v>
      </c>
      <c r="AE197" s="165" t="s">
        <v>2102</v>
      </c>
      <c r="AF197" s="40" t="s">
        <v>2907</v>
      </c>
      <c r="AG197" s="40" t="s">
        <v>2908</v>
      </c>
      <c r="AH197" s="40" t="s">
        <v>2927</v>
      </c>
      <c r="AI197" s="40" t="s">
        <v>2928</v>
      </c>
    </row>
    <row r="198" spans="1:35">
      <c r="A198" s="44" t="str">
        <f>IF(C198="","",VLOOKUP('OPĆI DIO'!$C$1,'OPĆI DIO'!$O$4:$X$137,10,FALSE))</f>
        <v/>
      </c>
      <c r="B198" s="44" t="str">
        <f>IF(C198="","",VLOOKUP('OPĆI DIO'!$C$1,'OPĆI DIO'!$O$4:$X$137,9,FALSE))</f>
        <v/>
      </c>
      <c r="C198" s="50"/>
      <c r="D198" s="45" t="str">
        <f t="shared" si="39"/>
        <v/>
      </c>
      <c r="E198" s="50"/>
      <c r="F198" s="45" t="str">
        <f>IFERROR(VLOOKUP(E198,$X$5:$Z$128,2,FALSE),"")</f>
        <v/>
      </c>
      <c r="G198" s="247"/>
      <c r="H198" s="45" t="str">
        <f>IFERROR(VLOOKUP(G198,$AD$6:$AE$352,2,FALSE),"")</f>
        <v/>
      </c>
      <c r="I198" s="45" t="str">
        <f>IFERROR(VLOOKUP(G198,$AD$6:$AH$352,3,FALSE),"")</f>
        <v/>
      </c>
      <c r="J198" s="153"/>
      <c r="K198" s="153"/>
      <c r="L198" s="153"/>
      <c r="M198" s="153"/>
      <c r="N198" s="306"/>
      <c r="O198" s="175" t="str">
        <f>IF(C198="","",'OPĆI DIO'!$C$1)</f>
        <v/>
      </c>
      <c r="P198" s="40" t="str">
        <f t="shared" si="34"/>
        <v/>
      </c>
      <c r="Q198" s="40" t="str">
        <f t="shared" si="35"/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AD198" s="165" t="s">
        <v>4495</v>
      </c>
      <c r="AE198" s="165" t="s">
        <v>4491</v>
      </c>
      <c r="AF198" s="40" t="s">
        <v>2907</v>
      </c>
      <c r="AG198" s="40" t="s">
        <v>2908</v>
      </c>
      <c r="AH198" s="40" t="s">
        <v>2927</v>
      </c>
      <c r="AI198" s="40" t="s">
        <v>2928</v>
      </c>
    </row>
    <row r="199" spans="1:35">
      <c r="A199" s="44" t="str">
        <f>IF(C199="","",VLOOKUP('OPĆI DIO'!$C$1,'OPĆI DIO'!$O$4:$X$137,10,FALSE))</f>
        <v/>
      </c>
      <c r="B199" s="44" t="str">
        <f>IF(C199="","",VLOOKUP('OPĆI DIO'!$C$1,'OPĆI DIO'!$O$4:$X$137,9,FALSE))</f>
        <v/>
      </c>
      <c r="C199" s="50"/>
      <c r="D199" s="45" t="str">
        <f t="shared" si="39"/>
        <v/>
      </c>
      <c r="E199" s="50"/>
      <c r="F199" s="45" t="str">
        <f>IFERROR(VLOOKUP(E199,$X$5:$Z$128,2,FALSE),"")</f>
        <v/>
      </c>
      <c r="G199" s="247"/>
      <c r="H199" s="45" t="str">
        <f>IFERROR(VLOOKUP(G199,$AD$6:$AE$352,2,FALSE),"")</f>
        <v/>
      </c>
      <c r="I199" s="45" t="str">
        <f>IFERROR(VLOOKUP(G199,$AD$6:$AH$352,3,FALSE),"")</f>
        <v/>
      </c>
      <c r="J199" s="153"/>
      <c r="K199" s="153"/>
      <c r="L199" s="153"/>
      <c r="M199" s="153"/>
      <c r="N199" s="306"/>
      <c r="O199" s="175" t="str">
        <f>IF(C199="","",'OPĆI DIO'!$C$1)</f>
        <v/>
      </c>
      <c r="P199" s="40" t="str">
        <f t="shared" si="34"/>
        <v/>
      </c>
      <c r="Q199" s="40" t="str">
        <f t="shared" si="35"/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AD199" s="165" t="s">
        <v>4496</v>
      </c>
      <c r="AE199" s="165" t="s">
        <v>2091</v>
      </c>
      <c r="AF199" s="40" t="s">
        <v>2907</v>
      </c>
      <c r="AG199" s="40" t="s">
        <v>2908</v>
      </c>
      <c r="AH199" s="40" t="s">
        <v>2927</v>
      </c>
      <c r="AI199" s="40" t="s">
        <v>2928</v>
      </c>
    </row>
    <row r="200" spans="1:35">
      <c r="A200" s="44" t="str">
        <f>IF(C200="","",VLOOKUP('OPĆI DIO'!$C$1,'OPĆI DIO'!$O$4:$X$137,10,FALSE))</f>
        <v/>
      </c>
      <c r="B200" s="44" t="str">
        <f>IF(C200="","",VLOOKUP('OPĆI DIO'!$C$1,'OPĆI DIO'!$O$4:$X$137,9,FALSE))</f>
        <v/>
      </c>
      <c r="C200" s="50"/>
      <c r="D200" s="45" t="str">
        <f t="shared" si="39"/>
        <v/>
      </c>
      <c r="E200" s="50"/>
      <c r="F200" s="45" t="str">
        <f>IFERROR(VLOOKUP(E200,$X$5:$Z$128,2,FALSE),"")</f>
        <v/>
      </c>
      <c r="G200" s="247"/>
      <c r="H200" s="45" t="str">
        <f>IFERROR(VLOOKUP(G200,$AD$6:$AE$352,2,FALSE),"")</f>
        <v/>
      </c>
      <c r="I200" s="45" t="str">
        <f>IFERROR(VLOOKUP(G200,$AD$6:$AH$352,3,FALSE),"")</f>
        <v/>
      </c>
      <c r="J200" s="153"/>
      <c r="K200" s="153"/>
      <c r="L200" s="153"/>
      <c r="M200" s="153"/>
      <c r="N200" s="306"/>
      <c r="O200" s="175" t="str">
        <f>IF(C200="","",'OPĆI DIO'!$C$1)</f>
        <v/>
      </c>
      <c r="P200" s="40" t="str">
        <f t="shared" si="34"/>
        <v/>
      </c>
      <c r="Q200" s="40" t="str">
        <f t="shared" si="35"/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AD200" s="165" t="s">
        <v>4497</v>
      </c>
      <c r="AE200" s="165" t="s">
        <v>4498</v>
      </c>
      <c r="AF200" s="40" t="s">
        <v>2907</v>
      </c>
      <c r="AG200" s="40" t="s">
        <v>2908</v>
      </c>
      <c r="AH200" s="40" t="s">
        <v>2927</v>
      </c>
      <c r="AI200" s="40" t="s">
        <v>2928</v>
      </c>
    </row>
    <row r="201" spans="1:35">
      <c r="A201" s="44" t="str">
        <f>IF(C201="","",VLOOKUP('OPĆI DIO'!$C$1,'OPĆI DIO'!$O$4:$X$137,10,FALSE))</f>
        <v/>
      </c>
      <c r="B201" s="44" t="str">
        <f>IF(C201="","",VLOOKUP('OPĆI DIO'!$C$1,'OPĆI DIO'!$O$4:$X$137,9,FALSE))</f>
        <v/>
      </c>
      <c r="C201" s="50"/>
      <c r="D201" s="45" t="str">
        <f t="shared" si="39"/>
        <v/>
      </c>
      <c r="E201" s="50"/>
      <c r="F201" s="45" t="str">
        <f>IFERROR(VLOOKUP(E201,$X$5:$Z$128,2,FALSE),"")</f>
        <v/>
      </c>
      <c r="G201" s="247"/>
      <c r="H201" s="45" t="str">
        <f>IFERROR(VLOOKUP(G201,$AD$6:$AE$352,2,FALSE),"")</f>
        <v/>
      </c>
      <c r="I201" s="45" t="str">
        <f>IFERROR(VLOOKUP(G201,$AD$6:$AH$352,3,FALSE),"")</f>
        <v/>
      </c>
      <c r="J201" s="153"/>
      <c r="K201" s="153"/>
      <c r="L201" s="153"/>
      <c r="M201" s="153"/>
      <c r="N201" s="306"/>
      <c r="O201" s="175" t="str">
        <f>IF(C201="","",'OPĆI DIO'!$C$1)</f>
        <v/>
      </c>
      <c r="P201" s="40" t="str">
        <f t="shared" si="34"/>
        <v/>
      </c>
      <c r="Q201" s="40" t="str">
        <f t="shared" si="35"/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AD201" s="165" t="s">
        <v>666</v>
      </c>
      <c r="AE201" s="165" t="s">
        <v>667</v>
      </c>
      <c r="AF201" s="40" t="s">
        <v>2907</v>
      </c>
      <c r="AG201" s="40" t="s">
        <v>2908</v>
      </c>
      <c r="AH201" s="40" t="s">
        <v>2927</v>
      </c>
      <c r="AI201" s="40" t="s">
        <v>2928</v>
      </c>
    </row>
    <row r="202" spans="1:35">
      <c r="A202" s="44" t="str">
        <f>IF(C202="","",VLOOKUP('OPĆI DIO'!$C$1,'OPĆI DIO'!$O$4:$X$137,10,FALSE))</f>
        <v/>
      </c>
      <c r="B202" s="44" t="str">
        <f>IF(C202="","",VLOOKUP('OPĆI DIO'!$C$1,'OPĆI DIO'!$O$4:$X$137,9,FALSE))</f>
        <v/>
      </c>
      <c r="C202" s="50"/>
      <c r="D202" s="45" t="str">
        <f t="shared" si="39"/>
        <v/>
      </c>
      <c r="E202" s="50"/>
      <c r="F202" s="45" t="str">
        <f>IFERROR(VLOOKUP(E202,$X$5:$Z$128,2,FALSE),"")</f>
        <v/>
      </c>
      <c r="G202" s="247"/>
      <c r="H202" s="45" t="str">
        <f>IFERROR(VLOOKUP(G202,$AD$6:$AE$352,2,FALSE),"")</f>
        <v/>
      </c>
      <c r="I202" s="45" t="str">
        <f>IFERROR(VLOOKUP(G202,$AD$6:$AH$352,3,FALSE),"")</f>
        <v/>
      </c>
      <c r="J202" s="153"/>
      <c r="K202" s="153"/>
      <c r="L202" s="153"/>
      <c r="M202" s="153"/>
      <c r="N202" s="306"/>
      <c r="O202" s="175" t="str">
        <f>IF(C202="","",'OPĆI DIO'!$C$1)</f>
        <v/>
      </c>
      <c r="P202" s="40" t="str">
        <f t="shared" si="34"/>
        <v/>
      </c>
      <c r="Q202" s="40" t="str">
        <f t="shared" si="35"/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AD202" s="165" t="s">
        <v>671</v>
      </c>
      <c r="AE202" s="165" t="s">
        <v>672</v>
      </c>
      <c r="AF202" s="40" t="s">
        <v>2901</v>
      </c>
      <c r="AG202" s="40" t="s">
        <v>2902</v>
      </c>
      <c r="AH202" s="40" t="s">
        <v>2927</v>
      </c>
      <c r="AI202" s="40" t="s">
        <v>2928</v>
      </c>
    </row>
    <row r="203" spans="1:35">
      <c r="A203" s="44" t="str">
        <f>IF(C203="","",VLOOKUP('OPĆI DIO'!$C$1,'OPĆI DIO'!$O$4:$X$137,10,FALSE))</f>
        <v/>
      </c>
      <c r="B203" s="44" t="str">
        <f>IF(C203="","",VLOOKUP('OPĆI DIO'!$C$1,'OPĆI DIO'!$O$4:$X$137,9,FALSE))</f>
        <v/>
      </c>
      <c r="C203" s="50"/>
      <c r="D203" s="45" t="str">
        <f t="shared" si="39"/>
        <v/>
      </c>
      <c r="E203" s="50"/>
      <c r="F203" s="45" t="str">
        <f>IFERROR(VLOOKUP(E203,$X$5:$Z$128,2,FALSE),"")</f>
        <v/>
      </c>
      <c r="G203" s="247"/>
      <c r="H203" s="45" t="str">
        <f>IFERROR(VLOOKUP(G203,$AD$6:$AE$352,2,FALSE),"")</f>
        <v/>
      </c>
      <c r="I203" s="45" t="str">
        <f>IFERROR(VLOOKUP(G203,$AD$6:$AH$352,3,FALSE),"")</f>
        <v/>
      </c>
      <c r="J203" s="153"/>
      <c r="K203" s="153"/>
      <c r="L203" s="153"/>
      <c r="M203" s="153"/>
      <c r="N203" s="306"/>
      <c r="O203" s="175" t="str">
        <f>IF(C203="","",'OPĆI DIO'!$C$1)</f>
        <v/>
      </c>
      <c r="P203" s="40" t="str">
        <f t="shared" si="34"/>
        <v/>
      </c>
      <c r="Q203" s="40" t="str">
        <f t="shared" si="35"/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AD203" s="165" t="s">
        <v>673</v>
      </c>
      <c r="AE203" s="165" t="s">
        <v>674</v>
      </c>
      <c r="AF203" s="40" t="s">
        <v>2901</v>
      </c>
      <c r="AG203" s="40" t="s">
        <v>2902</v>
      </c>
      <c r="AH203" s="40" t="s">
        <v>2927</v>
      </c>
      <c r="AI203" s="40" t="s">
        <v>2928</v>
      </c>
    </row>
    <row r="204" spans="1:35">
      <c r="A204" s="44" t="str">
        <f>IF(C204="","",VLOOKUP('OPĆI DIO'!$C$1,'OPĆI DIO'!$O$4:$X$137,10,FALSE))</f>
        <v/>
      </c>
      <c r="B204" s="44" t="str">
        <f>IF(C204="","",VLOOKUP('OPĆI DIO'!$C$1,'OPĆI DIO'!$O$4:$X$137,9,FALSE))</f>
        <v/>
      </c>
      <c r="C204" s="50"/>
      <c r="D204" s="45" t="str">
        <f t="shared" si="39"/>
        <v/>
      </c>
      <c r="E204" s="50"/>
      <c r="F204" s="45" t="str">
        <f>IFERROR(VLOOKUP(E204,$X$5:$Z$128,2,FALSE),"")</f>
        <v/>
      </c>
      <c r="G204" s="247"/>
      <c r="H204" s="45" t="str">
        <f>IFERROR(VLOOKUP(G204,$AD$6:$AE$352,2,FALSE),"")</f>
        <v/>
      </c>
      <c r="I204" s="45" t="str">
        <f>IFERROR(VLOOKUP(G204,$AD$6:$AH$352,3,FALSE),"")</f>
        <v/>
      </c>
      <c r="J204" s="153"/>
      <c r="K204" s="153"/>
      <c r="L204" s="153"/>
      <c r="M204" s="153"/>
      <c r="N204" s="306"/>
      <c r="O204" s="175" t="str">
        <f>IF(C204="","",'OPĆI DIO'!$C$1)</f>
        <v/>
      </c>
      <c r="P204" s="40" t="str">
        <f t="shared" si="34"/>
        <v/>
      </c>
      <c r="Q204" s="40" t="str">
        <f t="shared" si="35"/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AD204" s="165" t="s">
        <v>739</v>
      </c>
      <c r="AE204" s="165" t="s">
        <v>740</v>
      </c>
      <c r="AF204" s="40" t="s">
        <v>2901</v>
      </c>
      <c r="AG204" s="40" t="s">
        <v>2902</v>
      </c>
      <c r="AH204" s="40" t="s">
        <v>2927</v>
      </c>
      <c r="AI204" s="40" t="s">
        <v>2928</v>
      </c>
    </row>
    <row r="205" spans="1:35">
      <c r="A205" s="44" t="str">
        <f>IF(C205="","",VLOOKUP('OPĆI DIO'!$C$1,'OPĆI DIO'!$O$4:$X$137,10,FALSE))</f>
        <v/>
      </c>
      <c r="B205" s="44" t="str">
        <f>IF(C205="","",VLOOKUP('OPĆI DIO'!$C$1,'OPĆI DIO'!$O$4:$X$137,9,FALSE))</f>
        <v/>
      </c>
      <c r="C205" s="50"/>
      <c r="D205" s="45" t="str">
        <f t="shared" si="39"/>
        <v/>
      </c>
      <c r="E205" s="50"/>
      <c r="F205" s="45" t="str">
        <f>IFERROR(VLOOKUP(E205,$X$5:$Z$128,2,FALSE),"")</f>
        <v/>
      </c>
      <c r="G205" s="247"/>
      <c r="H205" s="45" t="str">
        <f>IFERROR(VLOOKUP(G205,$AD$6:$AE$352,2,FALSE),"")</f>
        <v/>
      </c>
      <c r="I205" s="45" t="str">
        <f>IFERROR(VLOOKUP(G205,$AD$6:$AH$352,3,FALSE),"")</f>
        <v/>
      </c>
      <c r="J205" s="153"/>
      <c r="K205" s="153"/>
      <c r="L205" s="153"/>
      <c r="M205" s="153"/>
      <c r="N205" s="306"/>
      <c r="O205" s="175" t="str">
        <f>IF(C205="","",'OPĆI DIO'!$C$1)</f>
        <v/>
      </c>
      <c r="P205" s="40" t="str">
        <f t="shared" si="34"/>
        <v/>
      </c>
      <c r="Q205" s="40" t="str">
        <f t="shared" si="35"/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AD205" s="165" t="s">
        <v>675</v>
      </c>
      <c r="AE205" s="165" t="s">
        <v>676</v>
      </c>
      <c r="AF205" s="40" t="s">
        <v>2901</v>
      </c>
      <c r="AG205" s="40" t="s">
        <v>2902</v>
      </c>
      <c r="AH205" s="40" t="s">
        <v>2927</v>
      </c>
      <c r="AI205" s="40" t="s">
        <v>2928</v>
      </c>
    </row>
    <row r="206" spans="1:35">
      <c r="A206" s="44" t="str">
        <f>IF(C206="","",VLOOKUP('OPĆI DIO'!$C$1,'OPĆI DIO'!$O$4:$X$137,10,FALSE))</f>
        <v/>
      </c>
      <c r="B206" s="44" t="str">
        <f>IF(C206="","",VLOOKUP('OPĆI DIO'!$C$1,'OPĆI DIO'!$O$4:$X$137,9,FALSE))</f>
        <v/>
      </c>
      <c r="C206" s="50"/>
      <c r="D206" s="45" t="str">
        <f t="shared" si="39"/>
        <v/>
      </c>
      <c r="E206" s="50"/>
      <c r="F206" s="45" t="str">
        <f>IFERROR(VLOOKUP(E206,$X$5:$Z$128,2,FALSE),"")</f>
        <v/>
      </c>
      <c r="G206" s="247"/>
      <c r="H206" s="45" t="str">
        <f>IFERROR(VLOOKUP(G206,$AD$6:$AE$352,2,FALSE),"")</f>
        <v/>
      </c>
      <c r="I206" s="45" t="str">
        <f>IFERROR(VLOOKUP(G206,$AD$6:$AH$352,3,FALSE),"")</f>
        <v/>
      </c>
      <c r="J206" s="153"/>
      <c r="K206" s="153"/>
      <c r="L206" s="153"/>
      <c r="M206" s="153"/>
      <c r="N206" s="306"/>
      <c r="O206" s="175" t="str">
        <f>IF(C206="","",'OPĆI DIO'!$C$1)</f>
        <v/>
      </c>
      <c r="P206" s="40" t="str">
        <f t="shared" si="34"/>
        <v/>
      </c>
      <c r="Q206" s="40" t="str">
        <f t="shared" si="35"/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AD206" s="165" t="s">
        <v>741</v>
      </c>
      <c r="AE206" s="165" t="s">
        <v>735</v>
      </c>
      <c r="AF206" s="40" t="s">
        <v>2901</v>
      </c>
      <c r="AG206" s="40" t="s">
        <v>2902</v>
      </c>
      <c r="AH206" s="40" t="s">
        <v>2927</v>
      </c>
      <c r="AI206" s="40" t="s">
        <v>2928</v>
      </c>
    </row>
    <row r="207" spans="1:35">
      <c r="A207" s="44" t="str">
        <f>IF(C207="","",VLOOKUP('OPĆI DIO'!$C$1,'OPĆI DIO'!$O$4:$X$137,10,FALSE))</f>
        <v/>
      </c>
      <c r="B207" s="44" t="str">
        <f>IF(C207="","",VLOOKUP('OPĆI DIO'!$C$1,'OPĆI DIO'!$O$4:$X$137,9,FALSE))</f>
        <v/>
      </c>
      <c r="C207" s="50"/>
      <c r="D207" s="45" t="str">
        <f t="shared" si="39"/>
        <v/>
      </c>
      <c r="E207" s="50"/>
      <c r="F207" s="45" t="str">
        <f>IFERROR(VLOOKUP(E207,$X$5:$Z$128,2,FALSE),"")</f>
        <v/>
      </c>
      <c r="G207" s="247"/>
      <c r="H207" s="45" t="str">
        <f>IFERROR(VLOOKUP(G207,$AD$6:$AE$352,2,FALSE),"")</f>
        <v/>
      </c>
      <c r="I207" s="45" t="str">
        <f>IFERROR(VLOOKUP(G207,$AD$6:$AH$352,3,FALSE),"")</f>
        <v/>
      </c>
      <c r="J207" s="153"/>
      <c r="K207" s="153"/>
      <c r="L207" s="153"/>
      <c r="M207" s="153"/>
      <c r="N207" s="306"/>
      <c r="O207" s="175" t="str">
        <f>IF(C207="","",'OPĆI DIO'!$C$1)</f>
        <v/>
      </c>
      <c r="P207" s="40" t="str">
        <f t="shared" si="34"/>
        <v/>
      </c>
      <c r="Q207" s="40" t="str">
        <f t="shared" si="35"/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AD207" s="165" t="s">
        <v>677</v>
      </c>
      <c r="AE207" s="165" t="s">
        <v>1213</v>
      </c>
      <c r="AF207" s="40" t="s">
        <v>2901</v>
      </c>
      <c r="AG207" s="40" t="s">
        <v>2902</v>
      </c>
      <c r="AH207" s="40" t="s">
        <v>2927</v>
      </c>
      <c r="AI207" s="40" t="s">
        <v>2928</v>
      </c>
    </row>
    <row r="208" spans="1:35">
      <c r="A208" s="44" t="str">
        <f>IF(C208="","",VLOOKUP('OPĆI DIO'!$C$1,'OPĆI DIO'!$O$4:$X$137,10,FALSE))</f>
        <v/>
      </c>
      <c r="B208" s="44" t="str">
        <f>IF(C208="","",VLOOKUP('OPĆI DIO'!$C$1,'OPĆI DIO'!$O$4:$X$137,9,FALSE))</f>
        <v/>
      </c>
      <c r="C208" s="50"/>
      <c r="D208" s="45" t="str">
        <f t="shared" si="39"/>
        <v/>
      </c>
      <c r="E208" s="50"/>
      <c r="F208" s="45" t="str">
        <f>IFERROR(VLOOKUP(E208,$X$5:$Z$128,2,FALSE),"")</f>
        <v/>
      </c>
      <c r="G208" s="247"/>
      <c r="H208" s="45" t="str">
        <f>IFERROR(VLOOKUP(G208,$AD$6:$AE$352,2,FALSE),"")</f>
        <v/>
      </c>
      <c r="I208" s="45" t="str">
        <f>IFERROR(VLOOKUP(G208,$AD$6:$AH$352,3,FALSE),"")</f>
        <v/>
      </c>
      <c r="J208" s="153"/>
      <c r="K208" s="153"/>
      <c r="L208" s="153"/>
      <c r="M208" s="153"/>
      <c r="N208" s="306"/>
      <c r="O208" s="175" t="str">
        <f>IF(C208="","",'OPĆI DIO'!$C$1)</f>
        <v/>
      </c>
      <c r="P208" s="40" t="str">
        <f t="shared" si="34"/>
        <v/>
      </c>
      <c r="Q208" s="40" t="str">
        <f t="shared" si="35"/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AD208" s="165" t="s">
        <v>678</v>
      </c>
      <c r="AE208" s="165" t="s">
        <v>985</v>
      </c>
      <c r="AF208" s="40" t="s">
        <v>2901</v>
      </c>
      <c r="AG208" s="40" t="s">
        <v>2902</v>
      </c>
      <c r="AH208" s="40" t="s">
        <v>2927</v>
      </c>
      <c r="AI208" s="40" t="s">
        <v>2928</v>
      </c>
    </row>
    <row r="209" spans="1:35">
      <c r="A209" s="44" t="str">
        <f>IF(C209="","",VLOOKUP('OPĆI DIO'!$C$1,'OPĆI DIO'!$O$4:$X$137,10,FALSE))</f>
        <v/>
      </c>
      <c r="B209" s="44" t="str">
        <f>IF(C209="","",VLOOKUP('OPĆI DIO'!$C$1,'OPĆI DIO'!$O$4:$X$137,9,FALSE))</f>
        <v/>
      </c>
      <c r="C209" s="50"/>
      <c r="D209" s="45" t="str">
        <f t="shared" si="39"/>
        <v/>
      </c>
      <c r="E209" s="50"/>
      <c r="F209" s="45" t="str">
        <f>IFERROR(VLOOKUP(E209,$X$5:$Z$128,2,FALSE),"")</f>
        <v/>
      </c>
      <c r="G209" s="247"/>
      <c r="H209" s="45" t="str">
        <f>IFERROR(VLOOKUP(G209,$AD$6:$AE$352,2,FALSE),"")</f>
        <v/>
      </c>
      <c r="I209" s="45" t="str">
        <f>IFERROR(VLOOKUP(G209,$AD$6:$AH$352,3,FALSE),"")</f>
        <v/>
      </c>
      <c r="J209" s="153"/>
      <c r="K209" s="153"/>
      <c r="L209" s="153"/>
      <c r="M209" s="153"/>
      <c r="N209" s="306"/>
      <c r="O209" s="175" t="str">
        <f>IF(C209="","",'OPĆI DIO'!$C$1)</f>
        <v/>
      </c>
      <c r="P209" s="40" t="str">
        <f t="shared" si="34"/>
        <v/>
      </c>
      <c r="Q209" s="40" t="str">
        <f t="shared" si="35"/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AD209" s="165" t="s">
        <v>679</v>
      </c>
      <c r="AE209" s="165" t="s">
        <v>680</v>
      </c>
      <c r="AF209" s="40" t="s">
        <v>2901</v>
      </c>
      <c r="AG209" s="40" t="s">
        <v>2902</v>
      </c>
      <c r="AH209" s="40" t="s">
        <v>2927</v>
      </c>
      <c r="AI209" s="40" t="s">
        <v>2928</v>
      </c>
    </row>
    <row r="210" spans="1:35">
      <c r="A210" s="44" t="str">
        <f>IF(C210="","",VLOOKUP('OPĆI DIO'!$C$1,'OPĆI DIO'!$O$4:$X$137,10,FALSE))</f>
        <v/>
      </c>
      <c r="B210" s="44" t="str">
        <f>IF(C210="","",VLOOKUP('OPĆI DIO'!$C$1,'OPĆI DIO'!$O$4:$X$137,9,FALSE))</f>
        <v/>
      </c>
      <c r="C210" s="50"/>
      <c r="D210" s="45" t="str">
        <f t="shared" si="39"/>
        <v/>
      </c>
      <c r="E210" s="50"/>
      <c r="F210" s="45" t="str">
        <f>IFERROR(VLOOKUP(E210,$X$5:$Z$128,2,FALSE),"")</f>
        <v/>
      </c>
      <c r="G210" s="247"/>
      <c r="H210" s="45" t="str">
        <f>IFERROR(VLOOKUP(G210,$AD$6:$AE$352,2,FALSE),"")</f>
        <v/>
      </c>
      <c r="I210" s="45" t="str">
        <f>IFERROR(VLOOKUP(G210,$AD$6:$AH$352,3,FALSE),"")</f>
        <v/>
      </c>
      <c r="J210" s="153"/>
      <c r="K210" s="153"/>
      <c r="L210" s="153"/>
      <c r="M210" s="153"/>
      <c r="N210" s="306"/>
      <c r="O210" s="175" t="str">
        <f>IF(C210="","",'OPĆI DIO'!$C$1)</f>
        <v/>
      </c>
      <c r="P210" s="40" t="str">
        <f t="shared" si="34"/>
        <v/>
      </c>
      <c r="Q210" s="40" t="str">
        <f t="shared" si="35"/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AD210" s="165" t="s">
        <v>4499</v>
      </c>
      <c r="AE210" s="165" t="s">
        <v>4500</v>
      </c>
      <c r="AF210" s="40" t="s">
        <v>2901</v>
      </c>
      <c r="AG210" s="40" t="s">
        <v>2902</v>
      </c>
      <c r="AH210" s="40" t="s">
        <v>2926</v>
      </c>
      <c r="AI210" s="40" t="s">
        <v>2931</v>
      </c>
    </row>
    <row r="211" spans="1:35">
      <c r="A211" s="44" t="str">
        <f>IF(C211="","",VLOOKUP('OPĆI DIO'!$C$1,'OPĆI DIO'!$O$4:$X$137,10,FALSE))</f>
        <v/>
      </c>
      <c r="B211" s="44" t="str">
        <f>IF(C211="","",VLOOKUP('OPĆI DIO'!$C$1,'OPĆI DIO'!$O$4:$X$137,9,FALSE))</f>
        <v/>
      </c>
      <c r="C211" s="50"/>
      <c r="D211" s="45" t="str">
        <f t="shared" si="39"/>
        <v/>
      </c>
      <c r="E211" s="50"/>
      <c r="F211" s="45" t="str">
        <f>IFERROR(VLOOKUP(E211,$X$5:$Z$128,2,FALSE),"")</f>
        <v/>
      </c>
      <c r="G211" s="247"/>
      <c r="H211" s="45" t="str">
        <f>IFERROR(VLOOKUP(G211,$AD$6:$AE$352,2,FALSE),"")</f>
        <v/>
      </c>
      <c r="I211" s="45" t="str">
        <f>IFERROR(VLOOKUP(G211,$AD$6:$AH$352,3,FALSE),"")</f>
        <v/>
      </c>
      <c r="J211" s="153"/>
      <c r="K211" s="153"/>
      <c r="L211" s="153"/>
      <c r="M211" s="153"/>
      <c r="N211" s="306"/>
      <c r="O211" s="175" t="str">
        <f>IF(C211="","",'OPĆI DIO'!$C$1)</f>
        <v/>
      </c>
      <c r="P211" s="40" t="str">
        <f t="shared" si="34"/>
        <v/>
      </c>
      <c r="Q211" s="40" t="str">
        <f t="shared" si="35"/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AD211" s="165" t="s">
        <v>4501</v>
      </c>
      <c r="AE211" s="165" t="s">
        <v>4502</v>
      </c>
      <c r="AF211" s="40" t="s">
        <v>2901</v>
      </c>
      <c r="AG211" s="40" t="s">
        <v>2902</v>
      </c>
      <c r="AH211" s="40" t="s">
        <v>2926</v>
      </c>
      <c r="AI211" s="40" t="s">
        <v>2931</v>
      </c>
    </row>
    <row r="212" spans="1:35">
      <c r="A212" s="44" t="str">
        <f>IF(C212="","",VLOOKUP('OPĆI DIO'!$C$1,'OPĆI DIO'!$O$4:$X$137,10,FALSE))</f>
        <v/>
      </c>
      <c r="B212" s="44" t="str">
        <f>IF(C212="","",VLOOKUP('OPĆI DIO'!$C$1,'OPĆI DIO'!$O$4:$X$137,9,FALSE))</f>
        <v/>
      </c>
      <c r="C212" s="50"/>
      <c r="D212" s="45" t="str">
        <f t="shared" si="39"/>
        <v/>
      </c>
      <c r="E212" s="50"/>
      <c r="F212" s="45" t="str">
        <f>IFERROR(VLOOKUP(E212,$X$5:$Z$128,2,FALSE),"")</f>
        <v/>
      </c>
      <c r="G212" s="247"/>
      <c r="H212" s="45" t="str">
        <f>IFERROR(VLOOKUP(G212,$AD$6:$AE$352,2,FALSE),"")</f>
        <v/>
      </c>
      <c r="I212" s="45" t="str">
        <f>IFERROR(VLOOKUP(G212,$AD$6:$AH$352,3,FALSE),"")</f>
        <v/>
      </c>
      <c r="J212" s="153"/>
      <c r="K212" s="153"/>
      <c r="L212" s="153"/>
      <c r="M212" s="153"/>
      <c r="N212" s="306"/>
      <c r="O212" s="175" t="str">
        <f>IF(C212="","",'OPĆI DIO'!$C$1)</f>
        <v/>
      </c>
      <c r="P212" s="40" t="str">
        <f t="shared" si="34"/>
        <v/>
      </c>
      <c r="Q212" s="40" t="str">
        <f t="shared" si="35"/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AD212" s="165" t="s">
        <v>4503</v>
      </c>
      <c r="AE212" s="165" t="s">
        <v>4504</v>
      </c>
      <c r="AF212" s="40" t="s">
        <v>2901</v>
      </c>
      <c r="AG212" s="40" t="s">
        <v>2902</v>
      </c>
      <c r="AH212" s="40" t="s">
        <v>2926</v>
      </c>
      <c r="AI212" s="40" t="s">
        <v>2931</v>
      </c>
    </row>
    <row r="213" spans="1:35">
      <c r="A213" s="44" t="str">
        <f>IF(C213="","",VLOOKUP('OPĆI DIO'!$C$1,'OPĆI DIO'!$O$4:$X$137,10,FALSE))</f>
        <v/>
      </c>
      <c r="B213" s="44" t="str">
        <f>IF(C213="","",VLOOKUP('OPĆI DIO'!$C$1,'OPĆI DIO'!$O$4:$X$137,9,FALSE))</f>
        <v/>
      </c>
      <c r="C213" s="50"/>
      <c r="D213" s="45" t="str">
        <f t="shared" si="39"/>
        <v/>
      </c>
      <c r="E213" s="50"/>
      <c r="F213" s="45" t="str">
        <f>IFERROR(VLOOKUP(E213,$X$5:$Z$128,2,FALSE),"")</f>
        <v/>
      </c>
      <c r="G213" s="247"/>
      <c r="H213" s="45" t="str">
        <f>IFERROR(VLOOKUP(G213,$AD$6:$AE$352,2,FALSE),"")</f>
        <v/>
      </c>
      <c r="I213" s="45" t="str">
        <f>IFERROR(VLOOKUP(G213,$AD$6:$AH$352,3,FALSE),"")</f>
        <v/>
      </c>
      <c r="J213" s="153"/>
      <c r="K213" s="153"/>
      <c r="L213" s="153"/>
      <c r="M213" s="153"/>
      <c r="N213" s="306"/>
      <c r="O213" s="175" t="str">
        <f>IF(C213="","",'OPĆI DIO'!$C$1)</f>
        <v/>
      </c>
      <c r="P213" s="40" t="str">
        <f t="shared" si="34"/>
        <v/>
      </c>
      <c r="Q213" s="40" t="str">
        <f t="shared" si="35"/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AD213" s="165" t="s">
        <v>4505</v>
      </c>
      <c r="AE213" s="165" t="s">
        <v>4506</v>
      </c>
      <c r="AF213" s="40" t="s">
        <v>2901</v>
      </c>
      <c r="AG213" s="40" t="s">
        <v>2902</v>
      </c>
      <c r="AH213" s="40" t="s">
        <v>2926</v>
      </c>
      <c r="AI213" s="40" t="s">
        <v>2931</v>
      </c>
    </row>
    <row r="214" spans="1:35">
      <c r="A214" s="44" t="str">
        <f>IF(C214="","",VLOOKUP('OPĆI DIO'!$C$1,'OPĆI DIO'!$O$4:$X$137,10,FALSE))</f>
        <v/>
      </c>
      <c r="B214" s="44" t="str">
        <f>IF(C214="","",VLOOKUP('OPĆI DIO'!$C$1,'OPĆI DIO'!$O$4:$X$137,9,FALSE))</f>
        <v/>
      </c>
      <c r="C214" s="50"/>
      <c r="D214" s="45" t="str">
        <f t="shared" si="39"/>
        <v/>
      </c>
      <c r="E214" s="50"/>
      <c r="F214" s="45" t="str">
        <f>IFERROR(VLOOKUP(E214,$X$5:$Z$128,2,FALSE),"")</f>
        <v/>
      </c>
      <c r="G214" s="247"/>
      <c r="H214" s="45" t="str">
        <f>IFERROR(VLOOKUP(G214,$AD$6:$AE$352,2,FALSE),"")</f>
        <v/>
      </c>
      <c r="I214" s="45" t="str">
        <f>IFERROR(VLOOKUP(G214,$AD$6:$AH$352,3,FALSE),"")</f>
        <v/>
      </c>
      <c r="J214" s="153"/>
      <c r="K214" s="153"/>
      <c r="L214" s="153"/>
      <c r="M214" s="153"/>
      <c r="N214" s="306"/>
      <c r="O214" s="175" t="str">
        <f>IF(C214="","",'OPĆI DIO'!$C$1)</f>
        <v/>
      </c>
      <c r="P214" s="40" t="str">
        <f t="shared" si="34"/>
        <v/>
      </c>
      <c r="Q214" s="40" t="str">
        <f t="shared" si="35"/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AD214" s="165" t="s">
        <v>681</v>
      </c>
      <c r="AE214" s="165" t="s">
        <v>668</v>
      </c>
      <c r="AF214" s="40" t="s">
        <v>2901</v>
      </c>
      <c r="AG214" s="40" t="s">
        <v>2902</v>
      </c>
      <c r="AH214" s="40" t="s">
        <v>2927</v>
      </c>
      <c r="AI214" s="40" t="s">
        <v>2939</v>
      </c>
    </row>
    <row r="215" spans="1:35">
      <c r="A215" s="44" t="str">
        <f>IF(C215="","",VLOOKUP('OPĆI DIO'!$C$1,'OPĆI DIO'!$O$4:$X$137,10,FALSE))</f>
        <v/>
      </c>
      <c r="B215" s="44" t="str">
        <f>IF(C215="","",VLOOKUP('OPĆI DIO'!$C$1,'OPĆI DIO'!$O$4:$X$137,9,FALSE))</f>
        <v/>
      </c>
      <c r="C215" s="50"/>
      <c r="D215" s="45" t="str">
        <f t="shared" si="39"/>
        <v/>
      </c>
      <c r="E215" s="50"/>
      <c r="F215" s="45" t="str">
        <f>IFERROR(VLOOKUP(E215,$X$5:$Z$128,2,FALSE),"")</f>
        <v/>
      </c>
      <c r="G215" s="247"/>
      <c r="H215" s="45" t="str">
        <f>IFERROR(VLOOKUP(G215,$AD$6:$AE$352,2,FALSE),"")</f>
        <v/>
      </c>
      <c r="I215" s="45" t="str">
        <f>IFERROR(VLOOKUP(G215,$AD$6:$AH$352,3,FALSE),"")</f>
        <v/>
      </c>
      <c r="J215" s="153"/>
      <c r="K215" s="153"/>
      <c r="L215" s="153"/>
      <c r="M215" s="153"/>
      <c r="N215" s="306"/>
      <c r="O215" s="175" t="str">
        <f>IF(C215="","",'OPĆI DIO'!$C$1)</f>
        <v/>
      </c>
      <c r="P215" s="40" t="str">
        <f t="shared" si="34"/>
        <v/>
      </c>
      <c r="Q215" s="40" t="str">
        <f t="shared" si="35"/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AD215" s="165" t="s">
        <v>1447</v>
      </c>
      <c r="AE215" s="165" t="s">
        <v>1448</v>
      </c>
      <c r="AF215" s="40" t="s">
        <v>2901</v>
      </c>
      <c r="AG215" s="40" t="s">
        <v>2902</v>
      </c>
      <c r="AH215" s="40" t="s">
        <v>2927</v>
      </c>
      <c r="AI215" s="40" t="s">
        <v>2939</v>
      </c>
    </row>
    <row r="216" spans="1:35">
      <c r="A216" s="44" t="str">
        <f>IF(C216="","",VLOOKUP('OPĆI DIO'!$C$1,'OPĆI DIO'!$O$4:$X$137,10,FALSE))</f>
        <v/>
      </c>
      <c r="B216" s="44" t="str">
        <f>IF(C216="","",VLOOKUP('OPĆI DIO'!$C$1,'OPĆI DIO'!$O$4:$X$137,9,FALSE))</f>
        <v/>
      </c>
      <c r="C216" s="50"/>
      <c r="D216" s="45" t="str">
        <f t="shared" si="39"/>
        <v/>
      </c>
      <c r="E216" s="50"/>
      <c r="F216" s="45" t="str">
        <f>IFERROR(VLOOKUP(E216,$X$5:$Z$128,2,FALSE),"")</f>
        <v/>
      </c>
      <c r="G216" s="247"/>
      <c r="H216" s="45" t="str">
        <f>IFERROR(VLOOKUP(G216,$AD$6:$AE$352,2,FALSE),"")</f>
        <v/>
      </c>
      <c r="I216" s="45" t="str">
        <f>IFERROR(VLOOKUP(G216,$AD$6:$AH$352,3,FALSE),"")</f>
        <v/>
      </c>
      <c r="J216" s="153"/>
      <c r="K216" s="153"/>
      <c r="L216" s="153"/>
      <c r="M216" s="153"/>
      <c r="N216" s="306"/>
      <c r="O216" s="175" t="str">
        <f>IF(C216="","",'OPĆI DIO'!$C$1)</f>
        <v/>
      </c>
      <c r="P216" s="40" t="str">
        <f t="shared" si="34"/>
        <v/>
      </c>
      <c r="Q216" s="40" t="str">
        <f t="shared" si="35"/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AD216" s="165" t="s">
        <v>1449</v>
      </c>
      <c r="AE216" s="165" t="s">
        <v>2094</v>
      </c>
      <c r="AF216" s="40" t="s">
        <v>2901</v>
      </c>
      <c r="AG216" s="40" t="s">
        <v>2902</v>
      </c>
      <c r="AH216" s="40" t="s">
        <v>2929</v>
      </c>
      <c r="AI216" s="40" t="s">
        <v>2930</v>
      </c>
    </row>
    <row r="217" spans="1:35">
      <c r="A217" s="44" t="str">
        <f>IF(C217="","",VLOOKUP('OPĆI DIO'!$C$1,'OPĆI DIO'!$O$4:$X$137,10,FALSE))</f>
        <v/>
      </c>
      <c r="B217" s="44" t="str">
        <f>IF(C217="","",VLOOKUP('OPĆI DIO'!$C$1,'OPĆI DIO'!$O$4:$X$137,9,FALSE))</f>
        <v/>
      </c>
      <c r="C217" s="50"/>
      <c r="D217" s="45" t="str">
        <f t="shared" si="39"/>
        <v/>
      </c>
      <c r="E217" s="50"/>
      <c r="F217" s="45" t="str">
        <f>IFERROR(VLOOKUP(E217,$X$5:$Z$128,2,FALSE),"")</f>
        <v/>
      </c>
      <c r="G217" s="247"/>
      <c r="H217" s="45" t="str">
        <f>IFERROR(VLOOKUP(G217,$AD$6:$AE$352,2,FALSE),"")</f>
        <v/>
      </c>
      <c r="I217" s="45" t="str">
        <f>IFERROR(VLOOKUP(G217,$AD$6:$AH$352,3,FALSE),"")</f>
        <v/>
      </c>
      <c r="J217" s="153"/>
      <c r="K217" s="153"/>
      <c r="L217" s="153"/>
      <c r="M217" s="153"/>
      <c r="N217" s="306"/>
      <c r="O217" s="175" t="str">
        <f>IF(C217="","",'OPĆI DIO'!$C$1)</f>
        <v/>
      </c>
      <c r="P217" s="40" t="str">
        <f t="shared" si="34"/>
        <v/>
      </c>
      <c r="Q217" s="40" t="str">
        <f t="shared" si="35"/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AD217" s="165" t="s">
        <v>2106</v>
      </c>
      <c r="AE217" s="165" t="s">
        <v>2107</v>
      </c>
      <c r="AF217" s="40" t="s">
        <v>2901</v>
      </c>
      <c r="AG217" s="40" t="s">
        <v>2902</v>
      </c>
      <c r="AH217" s="40" t="s">
        <v>2927</v>
      </c>
      <c r="AI217" s="40" t="s">
        <v>2939</v>
      </c>
    </row>
    <row r="218" spans="1:35">
      <c r="A218" s="44" t="str">
        <f>IF(C218="","",VLOOKUP('OPĆI DIO'!$C$1,'OPĆI DIO'!$O$4:$X$137,10,FALSE))</f>
        <v/>
      </c>
      <c r="B218" s="44" t="str">
        <f>IF(C218="","",VLOOKUP('OPĆI DIO'!$C$1,'OPĆI DIO'!$O$4:$X$137,9,FALSE))</f>
        <v/>
      </c>
      <c r="C218" s="50"/>
      <c r="D218" s="45" t="str">
        <f t="shared" si="39"/>
        <v/>
      </c>
      <c r="E218" s="50"/>
      <c r="F218" s="45" t="str">
        <f>IFERROR(VLOOKUP(E218,$X$5:$Z$128,2,FALSE),"")</f>
        <v/>
      </c>
      <c r="G218" s="247"/>
      <c r="H218" s="45" t="str">
        <f>IFERROR(VLOOKUP(G218,$AD$6:$AE$352,2,FALSE),"")</f>
        <v/>
      </c>
      <c r="I218" s="45" t="str">
        <f>IFERROR(VLOOKUP(G218,$AD$6:$AH$352,3,FALSE),"")</f>
        <v/>
      </c>
      <c r="J218" s="153"/>
      <c r="K218" s="153"/>
      <c r="L218" s="153"/>
      <c r="M218" s="153"/>
      <c r="N218" s="306"/>
      <c r="O218" s="175" t="str">
        <f>IF(C218="","",'OPĆI DIO'!$C$1)</f>
        <v/>
      </c>
      <c r="P218" s="40" t="str">
        <f t="shared" si="34"/>
        <v/>
      </c>
      <c r="Q218" s="40" t="str">
        <f t="shared" si="35"/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AD218" s="165" t="s">
        <v>3048</v>
      </c>
      <c r="AE218" s="165" t="s">
        <v>2102</v>
      </c>
      <c r="AF218" s="40" t="s">
        <v>2901</v>
      </c>
      <c r="AG218" s="40" t="s">
        <v>2902</v>
      </c>
      <c r="AH218" s="40" t="s">
        <v>2927</v>
      </c>
      <c r="AI218" s="40" t="s">
        <v>2939</v>
      </c>
    </row>
    <row r="219" spans="1:35">
      <c r="A219" s="44" t="str">
        <f>IF(C219="","",VLOOKUP('OPĆI DIO'!$C$1,'OPĆI DIO'!$O$4:$X$137,10,FALSE))</f>
        <v/>
      </c>
      <c r="B219" s="44" t="str">
        <f>IF(C219="","",VLOOKUP('OPĆI DIO'!$C$1,'OPĆI DIO'!$O$4:$X$137,9,FALSE))</f>
        <v/>
      </c>
      <c r="C219" s="50"/>
      <c r="D219" s="45" t="str">
        <f t="shared" si="39"/>
        <v/>
      </c>
      <c r="E219" s="50"/>
      <c r="F219" s="45" t="str">
        <f>IFERROR(VLOOKUP(E219,$X$5:$Z$128,2,FALSE),"")</f>
        <v/>
      </c>
      <c r="G219" s="247"/>
      <c r="H219" s="45" t="str">
        <f>IFERROR(VLOOKUP(G219,$AD$6:$AE$352,2,FALSE),"")</f>
        <v/>
      </c>
      <c r="I219" s="45" t="str">
        <f>IFERROR(VLOOKUP(G219,$AD$6:$AH$352,3,FALSE),"")</f>
        <v/>
      </c>
      <c r="J219" s="153"/>
      <c r="K219" s="153"/>
      <c r="L219" s="153"/>
      <c r="M219" s="153"/>
      <c r="N219" s="306"/>
      <c r="O219" s="175" t="str">
        <f>IF(C219="","",'OPĆI DIO'!$C$1)</f>
        <v/>
      </c>
      <c r="P219" s="40" t="str">
        <f t="shared" si="34"/>
        <v/>
      </c>
      <c r="Q219" s="40" t="str">
        <f t="shared" si="35"/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AD219" s="165" t="s">
        <v>4507</v>
      </c>
      <c r="AE219" s="165" t="s">
        <v>4508</v>
      </c>
      <c r="AF219" s="40" t="s">
        <v>2901</v>
      </c>
      <c r="AG219" s="40" t="s">
        <v>2902</v>
      </c>
      <c r="AH219" s="40" t="s">
        <v>2927</v>
      </c>
      <c r="AI219" s="40" t="s">
        <v>2939</v>
      </c>
    </row>
    <row r="220" spans="1:35">
      <c r="A220" s="44" t="str">
        <f>IF(C220="","",VLOOKUP('OPĆI DIO'!$C$1,'OPĆI DIO'!$O$4:$X$137,10,FALSE))</f>
        <v/>
      </c>
      <c r="B220" s="44" t="str">
        <f>IF(C220="","",VLOOKUP('OPĆI DIO'!$C$1,'OPĆI DIO'!$O$4:$X$137,9,FALSE))</f>
        <v/>
      </c>
      <c r="C220" s="50"/>
      <c r="D220" s="45" t="str">
        <f t="shared" si="39"/>
        <v/>
      </c>
      <c r="E220" s="50"/>
      <c r="F220" s="45" t="str">
        <f>IFERROR(VLOOKUP(E220,$X$5:$Z$128,2,FALSE),"")</f>
        <v/>
      </c>
      <c r="G220" s="247"/>
      <c r="H220" s="45" t="str">
        <f>IFERROR(VLOOKUP(G220,$AD$6:$AE$352,2,FALSE),"")</f>
        <v/>
      </c>
      <c r="I220" s="45" t="str">
        <f>IFERROR(VLOOKUP(G220,$AD$6:$AH$352,3,FALSE),"")</f>
        <v/>
      </c>
      <c r="J220" s="153"/>
      <c r="K220" s="153"/>
      <c r="L220" s="153"/>
      <c r="M220" s="153"/>
      <c r="N220" s="306"/>
      <c r="O220" s="175" t="str">
        <f>IF(C220="","",'OPĆI DIO'!$C$1)</f>
        <v/>
      </c>
      <c r="P220" s="40" t="str">
        <f t="shared" si="34"/>
        <v/>
      </c>
      <c r="Q220" s="40" t="str">
        <f t="shared" si="35"/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AD220" s="165" t="s">
        <v>764</v>
      </c>
      <c r="AE220" s="165" t="s">
        <v>765</v>
      </c>
      <c r="AF220" s="40" t="s">
        <v>2901</v>
      </c>
      <c r="AG220" s="40" t="s">
        <v>2902</v>
      </c>
      <c r="AH220" s="40" t="s">
        <v>2927</v>
      </c>
      <c r="AI220" s="40" t="s">
        <v>2939</v>
      </c>
    </row>
    <row r="221" spans="1:35">
      <c r="A221" s="44" t="str">
        <f>IF(C221="","",VLOOKUP('OPĆI DIO'!$C$1,'OPĆI DIO'!$O$4:$X$137,10,FALSE))</f>
        <v/>
      </c>
      <c r="B221" s="44" t="str">
        <f>IF(C221="","",VLOOKUP('OPĆI DIO'!$C$1,'OPĆI DIO'!$O$4:$X$137,9,FALSE))</f>
        <v/>
      </c>
      <c r="C221" s="50"/>
      <c r="D221" s="45" t="str">
        <f t="shared" si="39"/>
        <v/>
      </c>
      <c r="E221" s="50"/>
      <c r="F221" s="45" t="str">
        <f>IFERROR(VLOOKUP(E221,$X$5:$Z$128,2,FALSE),"")</f>
        <v/>
      </c>
      <c r="G221" s="247"/>
      <c r="H221" s="45" t="str">
        <f>IFERROR(VLOOKUP(G221,$AD$6:$AE$352,2,FALSE),"")</f>
        <v/>
      </c>
      <c r="I221" s="45" t="str">
        <f>IFERROR(VLOOKUP(G221,$AD$6:$AH$352,3,FALSE),"")</f>
        <v/>
      </c>
      <c r="J221" s="153"/>
      <c r="K221" s="153"/>
      <c r="L221" s="153"/>
      <c r="M221" s="153"/>
      <c r="N221" s="306"/>
      <c r="O221" s="175" t="str">
        <f>IF(C221="","",'OPĆI DIO'!$C$1)</f>
        <v/>
      </c>
      <c r="P221" s="40" t="str">
        <f t="shared" si="34"/>
        <v/>
      </c>
      <c r="Q221" s="40" t="str">
        <f t="shared" si="35"/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AD221" s="165" t="s">
        <v>766</v>
      </c>
      <c r="AE221" s="165" t="s">
        <v>2108</v>
      </c>
      <c r="AF221" s="40" t="s">
        <v>2901</v>
      </c>
      <c r="AG221" s="40" t="s">
        <v>2902</v>
      </c>
      <c r="AH221" s="40" t="s">
        <v>2925</v>
      </c>
      <c r="AI221" s="40" t="s">
        <v>2935</v>
      </c>
    </row>
    <row r="222" spans="1:35">
      <c r="A222" s="44" t="str">
        <f>IF(C222="","",VLOOKUP('OPĆI DIO'!$C$1,'OPĆI DIO'!$O$4:$X$137,10,FALSE))</f>
        <v/>
      </c>
      <c r="B222" s="44" t="str">
        <f>IF(C222="","",VLOOKUP('OPĆI DIO'!$C$1,'OPĆI DIO'!$O$4:$X$137,9,FALSE))</f>
        <v/>
      </c>
      <c r="C222" s="50"/>
      <c r="D222" s="45" t="str">
        <f t="shared" si="39"/>
        <v/>
      </c>
      <c r="E222" s="50"/>
      <c r="F222" s="45" t="str">
        <f>IFERROR(VLOOKUP(E222,$X$5:$Z$128,2,FALSE),"")</f>
        <v/>
      </c>
      <c r="G222" s="247"/>
      <c r="H222" s="45" t="str">
        <f>IFERROR(VLOOKUP(G222,$AD$6:$AE$352,2,FALSE),"")</f>
        <v/>
      </c>
      <c r="I222" s="45" t="str">
        <f>IFERROR(VLOOKUP(G222,$AD$6:$AH$352,3,FALSE),"")</f>
        <v/>
      </c>
      <c r="J222" s="153"/>
      <c r="K222" s="153"/>
      <c r="L222" s="153"/>
      <c r="M222" s="153"/>
      <c r="N222" s="306"/>
      <c r="O222" s="175" t="str">
        <f>IF(C222="","",'OPĆI DIO'!$C$1)</f>
        <v/>
      </c>
      <c r="P222" s="40" t="str">
        <f t="shared" si="34"/>
        <v/>
      </c>
      <c r="Q222" s="40" t="str">
        <f t="shared" si="35"/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AD222" s="165" t="s">
        <v>769</v>
      </c>
      <c r="AE222" s="165" t="s">
        <v>770</v>
      </c>
      <c r="AF222" s="40" t="s">
        <v>2909</v>
      </c>
      <c r="AG222" s="40" t="s">
        <v>2910</v>
      </c>
      <c r="AH222" s="40" t="s">
        <v>2927</v>
      </c>
      <c r="AI222" s="40" t="s">
        <v>2939</v>
      </c>
    </row>
    <row r="223" spans="1:35">
      <c r="A223" s="44" t="str">
        <f>IF(C223="","",VLOOKUP('OPĆI DIO'!$C$1,'OPĆI DIO'!$O$4:$X$137,10,FALSE))</f>
        <v/>
      </c>
      <c r="B223" s="44" t="str">
        <f>IF(C223="","",VLOOKUP('OPĆI DIO'!$C$1,'OPĆI DIO'!$O$4:$X$137,9,FALSE))</f>
        <v/>
      </c>
      <c r="C223" s="50"/>
      <c r="D223" s="45" t="str">
        <f t="shared" si="39"/>
        <v/>
      </c>
      <c r="E223" s="50"/>
      <c r="F223" s="45" t="str">
        <f>IFERROR(VLOOKUP(E223,$X$5:$Z$128,2,FALSE),"")</f>
        <v/>
      </c>
      <c r="G223" s="247"/>
      <c r="H223" s="45" t="str">
        <f>IFERROR(VLOOKUP(G223,$AD$6:$AE$352,2,FALSE),"")</f>
        <v/>
      </c>
      <c r="I223" s="45" t="str">
        <f>IFERROR(VLOOKUP(G223,$AD$6:$AH$352,3,FALSE),"")</f>
        <v/>
      </c>
      <c r="J223" s="153"/>
      <c r="K223" s="153"/>
      <c r="L223" s="153"/>
      <c r="M223" s="153"/>
      <c r="N223" s="306"/>
      <c r="O223" s="175" t="str">
        <f>IF(C223="","",'OPĆI DIO'!$C$1)</f>
        <v/>
      </c>
      <c r="P223" s="40" t="str">
        <f t="shared" si="34"/>
        <v/>
      </c>
      <c r="Q223" s="40" t="str">
        <f t="shared" si="35"/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AD223" s="165" t="s">
        <v>771</v>
      </c>
      <c r="AE223" s="165" t="s">
        <v>772</v>
      </c>
      <c r="AF223" s="40" t="s">
        <v>2909</v>
      </c>
      <c r="AG223" s="40" t="s">
        <v>2910</v>
      </c>
      <c r="AH223" s="40" t="s">
        <v>2927</v>
      </c>
      <c r="AI223" s="40" t="s">
        <v>2939</v>
      </c>
    </row>
    <row r="224" spans="1:35">
      <c r="A224" s="44" t="str">
        <f>IF(C224="","",VLOOKUP('OPĆI DIO'!$C$1,'OPĆI DIO'!$O$4:$X$137,10,FALSE))</f>
        <v/>
      </c>
      <c r="B224" s="44" t="str">
        <f>IF(C224="","",VLOOKUP('OPĆI DIO'!$C$1,'OPĆI DIO'!$O$4:$X$137,9,FALSE))</f>
        <v/>
      </c>
      <c r="C224" s="50"/>
      <c r="D224" s="45" t="str">
        <f t="shared" si="39"/>
        <v/>
      </c>
      <c r="E224" s="50"/>
      <c r="F224" s="45" t="str">
        <f>IFERROR(VLOOKUP(E224,$X$5:$Z$128,2,FALSE),"")</f>
        <v/>
      </c>
      <c r="G224" s="247"/>
      <c r="H224" s="45" t="str">
        <f>IFERROR(VLOOKUP(G224,$AD$6:$AE$352,2,FALSE),"")</f>
        <v/>
      </c>
      <c r="I224" s="45" t="str">
        <f>IFERROR(VLOOKUP(G224,$AD$6:$AH$352,3,FALSE),"")</f>
        <v/>
      </c>
      <c r="J224" s="153"/>
      <c r="K224" s="153"/>
      <c r="L224" s="153"/>
      <c r="M224" s="153"/>
      <c r="N224" s="306"/>
      <c r="O224" s="175" t="str">
        <f>IF(C224="","",'OPĆI DIO'!$C$1)</f>
        <v/>
      </c>
      <c r="P224" s="40" t="str">
        <f t="shared" si="34"/>
        <v/>
      </c>
      <c r="Q224" s="40" t="str">
        <f t="shared" si="35"/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AD224" s="165" t="s">
        <v>773</v>
      </c>
      <c r="AE224" s="165" t="s">
        <v>986</v>
      </c>
      <c r="AF224" s="40" t="s">
        <v>2909</v>
      </c>
      <c r="AG224" s="40" t="s">
        <v>2910</v>
      </c>
      <c r="AH224" s="40" t="s">
        <v>2927</v>
      </c>
      <c r="AI224" s="40" t="s">
        <v>2939</v>
      </c>
    </row>
    <row r="225" spans="1:35">
      <c r="A225" s="44" t="str">
        <f>IF(C225="","",VLOOKUP('OPĆI DIO'!$C$1,'OPĆI DIO'!$O$4:$X$137,10,FALSE))</f>
        <v/>
      </c>
      <c r="B225" s="44" t="str">
        <f>IF(C225="","",VLOOKUP('OPĆI DIO'!$C$1,'OPĆI DIO'!$O$4:$X$137,9,FALSE))</f>
        <v/>
      </c>
      <c r="C225" s="50"/>
      <c r="D225" s="45" t="str">
        <f t="shared" si="39"/>
        <v/>
      </c>
      <c r="E225" s="50"/>
      <c r="F225" s="45" t="str">
        <f>IFERROR(VLOOKUP(E225,$X$5:$Z$128,2,FALSE),"")</f>
        <v/>
      </c>
      <c r="G225" s="247"/>
      <c r="H225" s="45" t="str">
        <f>IFERROR(VLOOKUP(G225,$AD$6:$AE$352,2,FALSE),"")</f>
        <v/>
      </c>
      <c r="I225" s="45" t="str">
        <f>IFERROR(VLOOKUP(G225,$AD$6:$AH$352,3,FALSE),"")</f>
        <v/>
      </c>
      <c r="J225" s="153"/>
      <c r="K225" s="153"/>
      <c r="L225" s="153"/>
      <c r="M225" s="153"/>
      <c r="N225" s="306"/>
      <c r="O225" s="175" t="str">
        <f>IF(C225="","",'OPĆI DIO'!$C$1)</f>
        <v/>
      </c>
      <c r="P225" s="40" t="str">
        <f t="shared" si="34"/>
        <v/>
      </c>
      <c r="Q225" s="40" t="str">
        <f t="shared" si="35"/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AD225" s="165" t="s">
        <v>3049</v>
      </c>
      <c r="AE225" s="165" t="s">
        <v>735</v>
      </c>
      <c r="AF225" s="40" t="s">
        <v>2909</v>
      </c>
      <c r="AG225" s="40" t="s">
        <v>2910</v>
      </c>
      <c r="AH225" s="40" t="s">
        <v>2927</v>
      </c>
      <c r="AI225" s="40" t="s">
        <v>2939</v>
      </c>
    </row>
    <row r="226" spans="1:35">
      <c r="A226" s="44" t="str">
        <f>IF(C226="","",VLOOKUP('OPĆI DIO'!$C$1,'OPĆI DIO'!$O$4:$X$137,10,FALSE))</f>
        <v/>
      </c>
      <c r="B226" s="44" t="str">
        <f>IF(C226="","",VLOOKUP('OPĆI DIO'!$C$1,'OPĆI DIO'!$O$4:$X$137,9,FALSE))</f>
        <v/>
      </c>
      <c r="C226" s="50"/>
      <c r="D226" s="45" t="str">
        <f t="shared" si="39"/>
        <v/>
      </c>
      <c r="E226" s="50"/>
      <c r="F226" s="45" t="str">
        <f>IFERROR(VLOOKUP(E226,$X$5:$Z$128,2,FALSE),"")</f>
        <v/>
      </c>
      <c r="G226" s="247"/>
      <c r="H226" s="45" t="str">
        <f>IFERROR(VLOOKUP(G226,$AD$6:$AE$352,2,FALSE),"")</f>
        <v/>
      </c>
      <c r="I226" s="45" t="str">
        <f>IFERROR(VLOOKUP(G226,$AD$6:$AH$352,3,FALSE),"")</f>
        <v/>
      </c>
      <c r="J226" s="153"/>
      <c r="K226" s="153"/>
      <c r="L226" s="153"/>
      <c r="M226" s="153"/>
      <c r="N226" s="306"/>
      <c r="O226" s="175" t="str">
        <f>IF(C226="","",'OPĆI DIO'!$C$1)</f>
        <v/>
      </c>
      <c r="P226" s="40" t="str">
        <f t="shared" si="34"/>
        <v/>
      </c>
      <c r="Q226" s="40" t="str">
        <f t="shared" si="35"/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AD226" s="165" t="s">
        <v>774</v>
      </c>
      <c r="AE226" s="165" t="s">
        <v>775</v>
      </c>
      <c r="AF226" s="40" t="s">
        <v>2909</v>
      </c>
      <c r="AG226" s="40" t="s">
        <v>2910</v>
      </c>
      <c r="AH226" s="40" t="s">
        <v>2925</v>
      </c>
      <c r="AI226" s="40" t="s">
        <v>2935</v>
      </c>
    </row>
    <row r="227" spans="1:35">
      <c r="A227" s="44" t="str">
        <f>IF(C227="","",VLOOKUP('OPĆI DIO'!$C$1,'OPĆI DIO'!$O$4:$X$137,10,FALSE))</f>
        <v/>
      </c>
      <c r="B227" s="44" t="str">
        <f>IF(C227="","",VLOOKUP('OPĆI DIO'!$C$1,'OPĆI DIO'!$O$4:$X$137,9,FALSE))</f>
        <v/>
      </c>
      <c r="C227" s="50"/>
      <c r="D227" s="45" t="str">
        <f t="shared" si="39"/>
        <v/>
      </c>
      <c r="E227" s="50"/>
      <c r="F227" s="45" t="str">
        <f>IFERROR(VLOOKUP(E227,$X$5:$Z$128,2,FALSE),"")</f>
        <v/>
      </c>
      <c r="G227" s="247"/>
      <c r="H227" s="45" t="str">
        <f>IFERROR(VLOOKUP(G227,$AD$6:$AE$352,2,FALSE),"")</f>
        <v/>
      </c>
      <c r="I227" s="45" t="str">
        <f>IFERROR(VLOOKUP(G227,$AD$6:$AH$352,3,FALSE),"")</f>
        <v/>
      </c>
      <c r="J227" s="153"/>
      <c r="K227" s="153"/>
      <c r="L227" s="153"/>
      <c r="M227" s="153"/>
      <c r="N227" s="306"/>
      <c r="O227" s="175" t="str">
        <f>IF(C227="","",'OPĆI DIO'!$C$1)</f>
        <v/>
      </c>
      <c r="P227" s="40" t="str">
        <f t="shared" si="34"/>
        <v/>
      </c>
      <c r="Q227" s="40" t="str">
        <f t="shared" si="35"/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AD227" s="165" t="s">
        <v>3050</v>
      </c>
      <c r="AE227" s="165" t="s">
        <v>3051</v>
      </c>
      <c r="AF227" s="40" t="s">
        <v>2909</v>
      </c>
      <c r="AG227" s="40" t="s">
        <v>2910</v>
      </c>
      <c r="AH227" s="40" t="s">
        <v>2925</v>
      </c>
      <c r="AI227" s="40" t="s">
        <v>2935</v>
      </c>
    </row>
    <row r="228" spans="1:35">
      <c r="A228" s="44" t="str">
        <f>IF(C228="","",VLOOKUP('OPĆI DIO'!$C$1,'OPĆI DIO'!$O$4:$X$137,10,FALSE))</f>
        <v/>
      </c>
      <c r="B228" s="44" t="str">
        <f>IF(C228="","",VLOOKUP('OPĆI DIO'!$C$1,'OPĆI DIO'!$O$4:$X$137,9,FALSE))</f>
        <v/>
      </c>
      <c r="C228" s="50"/>
      <c r="D228" s="45" t="str">
        <f t="shared" si="39"/>
        <v/>
      </c>
      <c r="E228" s="50"/>
      <c r="F228" s="45" t="str">
        <f>IFERROR(VLOOKUP(E228,$X$5:$Z$128,2,FALSE),"")</f>
        <v/>
      </c>
      <c r="G228" s="247"/>
      <c r="H228" s="45" t="str">
        <f>IFERROR(VLOOKUP(G228,$AD$6:$AE$352,2,FALSE),"")</f>
        <v/>
      </c>
      <c r="I228" s="45" t="str">
        <f>IFERROR(VLOOKUP(G228,$AD$6:$AH$352,3,FALSE),"")</f>
        <v/>
      </c>
      <c r="J228" s="153"/>
      <c r="K228" s="153"/>
      <c r="L228" s="153"/>
      <c r="M228" s="153"/>
      <c r="N228" s="306"/>
      <c r="O228" s="175" t="str">
        <f>IF(C228="","",'OPĆI DIO'!$C$1)</f>
        <v/>
      </c>
      <c r="P228" s="40" t="str">
        <f t="shared" si="34"/>
        <v/>
      </c>
      <c r="Q228" s="40" t="str">
        <f t="shared" si="35"/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AD228" s="165" t="s">
        <v>778</v>
      </c>
      <c r="AE228" s="165" t="s">
        <v>779</v>
      </c>
      <c r="AF228" s="40" t="s">
        <v>2921</v>
      </c>
      <c r="AG228" s="40" t="s">
        <v>2922</v>
      </c>
      <c r="AH228" s="40" t="s">
        <v>2927</v>
      </c>
      <c r="AI228" s="40" t="s">
        <v>2939</v>
      </c>
    </row>
    <row r="229" spans="1:35">
      <c r="A229" s="44" t="str">
        <f>IF(C229="","",VLOOKUP('OPĆI DIO'!$C$1,'OPĆI DIO'!$O$4:$X$137,10,FALSE))</f>
        <v/>
      </c>
      <c r="B229" s="44" t="str">
        <f>IF(C229="","",VLOOKUP('OPĆI DIO'!$C$1,'OPĆI DIO'!$O$4:$X$137,9,FALSE))</f>
        <v/>
      </c>
      <c r="C229" s="50"/>
      <c r="D229" s="45" t="str">
        <f t="shared" si="39"/>
        <v/>
      </c>
      <c r="E229" s="50"/>
      <c r="F229" s="45" t="str">
        <f>IFERROR(VLOOKUP(E229,$X$5:$Z$128,2,FALSE),"")</f>
        <v/>
      </c>
      <c r="G229" s="247"/>
      <c r="H229" s="45" t="str">
        <f>IFERROR(VLOOKUP(G229,$AD$6:$AE$352,2,FALSE),"")</f>
        <v/>
      </c>
      <c r="I229" s="45" t="str">
        <f>IFERROR(VLOOKUP(G229,$AD$6:$AH$352,3,FALSE),"")</f>
        <v/>
      </c>
      <c r="J229" s="153"/>
      <c r="K229" s="153"/>
      <c r="L229" s="153"/>
      <c r="M229" s="153"/>
      <c r="N229" s="306"/>
      <c r="O229" s="175" t="str">
        <f>IF(C229="","",'OPĆI DIO'!$C$1)</f>
        <v/>
      </c>
      <c r="P229" s="40" t="str">
        <f t="shared" si="34"/>
        <v/>
      </c>
      <c r="Q229" s="40" t="str">
        <f t="shared" si="35"/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AD229" s="165" t="s">
        <v>780</v>
      </c>
      <c r="AE229" s="165" t="s">
        <v>781</v>
      </c>
      <c r="AF229" s="40" t="s">
        <v>2921</v>
      </c>
      <c r="AG229" s="40" t="s">
        <v>2922</v>
      </c>
      <c r="AH229" s="40" t="s">
        <v>2927</v>
      </c>
      <c r="AI229" s="40" t="s">
        <v>2928</v>
      </c>
    </row>
    <row r="230" spans="1:35">
      <c r="A230" s="44" t="str">
        <f>IF(C230="","",VLOOKUP('OPĆI DIO'!$C$1,'OPĆI DIO'!$O$4:$X$137,10,FALSE))</f>
        <v/>
      </c>
      <c r="B230" s="44" t="str">
        <f>IF(C230="","",VLOOKUP('OPĆI DIO'!$C$1,'OPĆI DIO'!$O$4:$X$137,9,FALSE))</f>
        <v/>
      </c>
      <c r="C230" s="50"/>
      <c r="D230" s="45" t="str">
        <f t="shared" si="39"/>
        <v/>
      </c>
      <c r="E230" s="50"/>
      <c r="F230" s="45" t="str">
        <f>IFERROR(VLOOKUP(E230,$X$5:$Z$128,2,FALSE),"")</f>
        <v/>
      </c>
      <c r="G230" s="247"/>
      <c r="H230" s="45" t="str">
        <f>IFERROR(VLOOKUP(G230,$AD$6:$AE$352,2,FALSE),"")</f>
        <v/>
      </c>
      <c r="I230" s="45" t="str">
        <f>IFERROR(VLOOKUP(G230,$AD$6:$AH$352,3,FALSE),"")</f>
        <v/>
      </c>
      <c r="J230" s="153"/>
      <c r="K230" s="153"/>
      <c r="L230" s="153"/>
      <c r="M230" s="153"/>
      <c r="N230" s="306"/>
      <c r="O230" s="175" t="str">
        <f>IF(C230="","",'OPĆI DIO'!$C$1)</f>
        <v/>
      </c>
      <c r="P230" s="40" t="str">
        <f t="shared" si="34"/>
        <v/>
      </c>
      <c r="Q230" s="40" t="str">
        <f t="shared" si="35"/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AD230" s="165" t="s">
        <v>782</v>
      </c>
      <c r="AE230" s="165" t="s">
        <v>783</v>
      </c>
      <c r="AF230" s="40" t="s">
        <v>2923</v>
      </c>
      <c r="AG230" s="40" t="s">
        <v>2924</v>
      </c>
      <c r="AH230" s="40" t="s">
        <v>2927</v>
      </c>
      <c r="AI230" s="40" t="s">
        <v>2928</v>
      </c>
    </row>
    <row r="231" spans="1:35">
      <c r="A231" s="44" t="str">
        <f>IF(C231="","",VLOOKUP('OPĆI DIO'!$C$1,'OPĆI DIO'!$O$4:$X$137,10,FALSE))</f>
        <v/>
      </c>
      <c r="B231" s="44" t="str">
        <f>IF(C231="","",VLOOKUP('OPĆI DIO'!$C$1,'OPĆI DIO'!$O$4:$X$137,9,FALSE))</f>
        <v/>
      </c>
      <c r="C231" s="50"/>
      <c r="D231" s="45" t="str">
        <f t="shared" si="39"/>
        <v/>
      </c>
      <c r="E231" s="50"/>
      <c r="F231" s="45" t="str">
        <f>IFERROR(VLOOKUP(E231,$X$5:$Z$128,2,FALSE),"")</f>
        <v/>
      </c>
      <c r="G231" s="247"/>
      <c r="H231" s="45" t="str">
        <f>IFERROR(VLOOKUP(G231,$AD$6:$AE$352,2,FALSE),"")</f>
        <v/>
      </c>
      <c r="I231" s="45" t="str">
        <f>IFERROR(VLOOKUP(G231,$AD$6:$AH$352,3,FALSE),"")</f>
        <v/>
      </c>
      <c r="J231" s="153"/>
      <c r="K231" s="153"/>
      <c r="L231" s="153"/>
      <c r="M231" s="153"/>
      <c r="N231" s="306"/>
      <c r="O231" s="175" t="str">
        <f>IF(C231="","",'OPĆI DIO'!$C$1)</f>
        <v/>
      </c>
      <c r="P231" s="40" t="str">
        <f t="shared" si="34"/>
        <v/>
      </c>
      <c r="Q231" s="40" t="str">
        <f t="shared" si="35"/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AD231" s="165" t="s">
        <v>784</v>
      </c>
      <c r="AE231" s="165" t="s">
        <v>785</v>
      </c>
      <c r="AF231" s="40" t="s">
        <v>2921</v>
      </c>
      <c r="AG231" s="40" t="s">
        <v>2922</v>
      </c>
      <c r="AH231" s="40" t="s">
        <v>2927</v>
      </c>
      <c r="AI231" s="40" t="s">
        <v>2939</v>
      </c>
    </row>
    <row r="232" spans="1:35">
      <c r="A232" s="44" t="str">
        <f>IF(C232="","",VLOOKUP('OPĆI DIO'!$C$1,'OPĆI DIO'!$O$4:$X$137,10,FALSE))</f>
        <v/>
      </c>
      <c r="B232" s="44" t="str">
        <f>IF(C232="","",VLOOKUP('OPĆI DIO'!$C$1,'OPĆI DIO'!$O$4:$X$137,9,FALSE))</f>
        <v/>
      </c>
      <c r="C232" s="50"/>
      <c r="D232" s="45" t="str">
        <f t="shared" si="39"/>
        <v/>
      </c>
      <c r="E232" s="50"/>
      <c r="F232" s="45" t="str">
        <f>IFERROR(VLOOKUP(E232,$X$5:$Z$128,2,FALSE),"")</f>
        <v/>
      </c>
      <c r="G232" s="247"/>
      <c r="H232" s="45" t="str">
        <f>IFERROR(VLOOKUP(G232,$AD$6:$AE$352,2,FALSE),"")</f>
        <v/>
      </c>
      <c r="I232" s="45" t="str">
        <f>IFERROR(VLOOKUP(G232,$AD$6:$AH$352,3,FALSE),"")</f>
        <v/>
      </c>
      <c r="J232" s="153"/>
      <c r="K232" s="153"/>
      <c r="L232" s="153"/>
      <c r="M232" s="153"/>
      <c r="N232" s="306"/>
      <c r="O232" s="175" t="str">
        <f>IF(C232="","",'OPĆI DIO'!$C$1)</f>
        <v/>
      </c>
      <c r="P232" s="40" t="str">
        <f t="shared" si="34"/>
        <v/>
      </c>
      <c r="Q232" s="40" t="str">
        <f t="shared" si="35"/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AD232" s="165" t="s">
        <v>786</v>
      </c>
      <c r="AE232" s="165" t="s">
        <v>787</v>
      </c>
      <c r="AF232" s="40" t="s">
        <v>2921</v>
      </c>
      <c r="AG232" s="40" t="s">
        <v>2922</v>
      </c>
      <c r="AH232" s="40" t="s">
        <v>2927</v>
      </c>
      <c r="AI232" s="40" t="s">
        <v>2939</v>
      </c>
    </row>
    <row r="233" spans="1:35">
      <c r="A233" s="44" t="str">
        <f>IF(C233="","",VLOOKUP('OPĆI DIO'!$C$1,'OPĆI DIO'!$O$4:$X$137,10,FALSE))</f>
        <v/>
      </c>
      <c r="B233" s="44" t="str">
        <f>IF(C233="","",VLOOKUP('OPĆI DIO'!$C$1,'OPĆI DIO'!$O$4:$X$137,9,FALSE))</f>
        <v/>
      </c>
      <c r="C233" s="50"/>
      <c r="D233" s="45" t="str">
        <f t="shared" si="39"/>
        <v/>
      </c>
      <c r="E233" s="50"/>
      <c r="F233" s="45" t="str">
        <f>IFERROR(VLOOKUP(E233,$X$5:$Z$128,2,FALSE),"")</f>
        <v/>
      </c>
      <c r="G233" s="247"/>
      <c r="H233" s="45" t="str">
        <f>IFERROR(VLOOKUP(G233,$AD$6:$AE$352,2,FALSE),"")</f>
        <v/>
      </c>
      <c r="I233" s="45" t="str">
        <f>IFERROR(VLOOKUP(G233,$AD$6:$AH$352,3,FALSE),"")</f>
        <v/>
      </c>
      <c r="J233" s="153"/>
      <c r="K233" s="153"/>
      <c r="L233" s="153"/>
      <c r="M233" s="153"/>
      <c r="N233" s="306"/>
      <c r="O233" s="175" t="str">
        <f>IF(C233="","",'OPĆI DIO'!$C$1)</f>
        <v/>
      </c>
      <c r="P233" s="40" t="str">
        <f t="shared" si="34"/>
        <v/>
      </c>
      <c r="Q233" s="40" t="str">
        <f t="shared" si="35"/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AD233" s="165" t="s">
        <v>788</v>
      </c>
      <c r="AE233" s="165" t="s">
        <v>789</v>
      </c>
      <c r="AF233" s="40" t="s">
        <v>2921</v>
      </c>
      <c r="AG233" s="40" t="s">
        <v>2922</v>
      </c>
      <c r="AH233" s="40" t="s">
        <v>2927</v>
      </c>
      <c r="AI233" s="40" t="s">
        <v>2939</v>
      </c>
    </row>
    <row r="234" spans="1:35">
      <c r="A234" s="44" t="str">
        <f>IF(C234="","",VLOOKUP('OPĆI DIO'!$C$1,'OPĆI DIO'!$O$4:$X$137,10,FALSE))</f>
        <v/>
      </c>
      <c r="B234" s="44" t="str">
        <f>IF(C234="","",VLOOKUP('OPĆI DIO'!$C$1,'OPĆI DIO'!$O$4:$X$137,9,FALSE))</f>
        <v/>
      </c>
      <c r="C234" s="50"/>
      <c r="D234" s="45" t="str">
        <f t="shared" si="39"/>
        <v/>
      </c>
      <c r="E234" s="50"/>
      <c r="F234" s="45" t="str">
        <f>IFERROR(VLOOKUP(E234,$X$5:$Z$128,2,FALSE),"")</f>
        <v/>
      </c>
      <c r="G234" s="247"/>
      <c r="H234" s="45" t="str">
        <f>IFERROR(VLOOKUP(G234,$AD$6:$AE$352,2,FALSE),"")</f>
        <v/>
      </c>
      <c r="I234" s="45" t="str">
        <f>IFERROR(VLOOKUP(G234,$AD$6:$AH$352,3,FALSE),"")</f>
        <v/>
      </c>
      <c r="J234" s="153"/>
      <c r="K234" s="153"/>
      <c r="L234" s="153"/>
      <c r="M234" s="153"/>
      <c r="N234" s="306"/>
      <c r="O234" s="175" t="str">
        <f>IF(C234="","",'OPĆI DIO'!$C$1)</f>
        <v/>
      </c>
      <c r="P234" s="40" t="str">
        <f t="shared" si="34"/>
        <v/>
      </c>
      <c r="Q234" s="40" t="str">
        <f t="shared" si="35"/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AD234" s="165" t="s">
        <v>790</v>
      </c>
      <c r="AE234" s="165" t="s">
        <v>791</v>
      </c>
      <c r="AF234" s="40" t="s">
        <v>2921</v>
      </c>
      <c r="AG234" s="40" t="s">
        <v>2922</v>
      </c>
      <c r="AH234" s="40" t="s">
        <v>2927</v>
      </c>
      <c r="AI234" s="40" t="s">
        <v>2939</v>
      </c>
    </row>
    <row r="235" spans="1:35">
      <c r="A235" s="44" t="str">
        <f>IF(C235="","",VLOOKUP('OPĆI DIO'!$C$1,'OPĆI DIO'!$O$4:$X$137,10,FALSE))</f>
        <v/>
      </c>
      <c r="B235" s="44" t="str">
        <f>IF(C235="","",VLOOKUP('OPĆI DIO'!$C$1,'OPĆI DIO'!$O$4:$X$137,9,FALSE))</f>
        <v/>
      </c>
      <c r="C235" s="50"/>
      <c r="D235" s="45" t="str">
        <f t="shared" si="39"/>
        <v/>
      </c>
      <c r="E235" s="50"/>
      <c r="F235" s="45" t="str">
        <f>IFERROR(VLOOKUP(E235,$X$5:$Z$128,2,FALSE),"")</f>
        <v/>
      </c>
      <c r="G235" s="247"/>
      <c r="H235" s="45" t="str">
        <f>IFERROR(VLOOKUP(G235,$AD$6:$AE$352,2,FALSE),"")</f>
        <v/>
      </c>
      <c r="I235" s="45" t="str">
        <f>IFERROR(VLOOKUP(G235,$AD$6:$AH$352,3,FALSE),"")</f>
        <v/>
      </c>
      <c r="J235" s="153"/>
      <c r="K235" s="153"/>
      <c r="L235" s="153"/>
      <c r="M235" s="153"/>
      <c r="N235" s="306"/>
      <c r="O235" s="175" t="str">
        <f>IF(C235="","",'OPĆI DIO'!$C$1)</f>
        <v/>
      </c>
      <c r="P235" s="40" t="str">
        <f t="shared" si="34"/>
        <v/>
      </c>
      <c r="Q235" s="40" t="str">
        <f t="shared" si="35"/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AD235" s="165" t="s">
        <v>1135</v>
      </c>
      <c r="AE235" s="165" t="s">
        <v>1136</v>
      </c>
      <c r="AF235" s="40" t="s">
        <v>2921</v>
      </c>
      <c r="AG235" s="40" t="s">
        <v>2922</v>
      </c>
      <c r="AH235" s="40" t="s">
        <v>2927</v>
      </c>
      <c r="AI235" s="40" t="s">
        <v>2939</v>
      </c>
    </row>
    <row r="236" spans="1:35">
      <c r="A236" s="44" t="str">
        <f>IF(C236="","",VLOOKUP('OPĆI DIO'!$C$1,'OPĆI DIO'!$O$4:$X$137,10,FALSE))</f>
        <v/>
      </c>
      <c r="B236" s="44" t="str">
        <f>IF(C236="","",VLOOKUP('OPĆI DIO'!$C$1,'OPĆI DIO'!$O$4:$X$137,9,FALSE))</f>
        <v/>
      </c>
      <c r="C236" s="50"/>
      <c r="D236" s="45" t="str">
        <f t="shared" si="39"/>
        <v/>
      </c>
      <c r="E236" s="50"/>
      <c r="F236" s="45" t="str">
        <f>IFERROR(VLOOKUP(E236,$X$5:$Z$128,2,FALSE),"")</f>
        <v/>
      </c>
      <c r="G236" s="247"/>
      <c r="H236" s="45" t="str">
        <f>IFERROR(VLOOKUP(G236,$AD$6:$AE$352,2,FALSE),"")</f>
        <v/>
      </c>
      <c r="I236" s="45" t="str">
        <f>IFERROR(VLOOKUP(G236,$AD$6:$AH$352,3,FALSE),"")</f>
        <v/>
      </c>
      <c r="J236" s="153"/>
      <c r="K236" s="153"/>
      <c r="L236" s="153"/>
      <c r="M236" s="153"/>
      <c r="N236" s="306"/>
      <c r="O236" s="175" t="str">
        <f>IF(C236="","",'OPĆI DIO'!$C$1)</f>
        <v/>
      </c>
      <c r="P236" s="40" t="str">
        <f t="shared" si="34"/>
        <v/>
      </c>
      <c r="Q236" s="40" t="str">
        <f t="shared" si="35"/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AD236" s="165" t="s">
        <v>2109</v>
      </c>
      <c r="AE236" s="165" t="s">
        <v>2110</v>
      </c>
      <c r="AF236" s="40" t="s">
        <v>2921</v>
      </c>
      <c r="AG236" s="40" t="s">
        <v>2922</v>
      </c>
      <c r="AH236" s="40" t="s">
        <v>2927</v>
      </c>
      <c r="AI236" s="40" t="s">
        <v>2939</v>
      </c>
    </row>
    <row r="237" spans="1:35">
      <c r="A237" s="44" t="str">
        <f>IF(C237="","",VLOOKUP('OPĆI DIO'!$C$1,'OPĆI DIO'!$O$4:$X$137,10,FALSE))</f>
        <v/>
      </c>
      <c r="B237" s="44" t="str">
        <f>IF(C237="","",VLOOKUP('OPĆI DIO'!$C$1,'OPĆI DIO'!$O$4:$X$137,9,FALSE))</f>
        <v/>
      </c>
      <c r="C237" s="50"/>
      <c r="D237" s="45" t="str">
        <f t="shared" si="39"/>
        <v/>
      </c>
      <c r="E237" s="50"/>
      <c r="F237" s="45" t="str">
        <f>IFERROR(VLOOKUP(E237,$X$5:$Z$128,2,FALSE),"")</f>
        <v/>
      </c>
      <c r="G237" s="247"/>
      <c r="H237" s="45" t="str">
        <f>IFERROR(VLOOKUP(G237,$AD$6:$AE$352,2,FALSE),"")</f>
        <v/>
      </c>
      <c r="I237" s="45" t="str">
        <f>IFERROR(VLOOKUP(G237,$AD$6:$AH$352,3,FALSE),"")</f>
        <v/>
      </c>
      <c r="J237" s="153"/>
      <c r="K237" s="153"/>
      <c r="L237" s="153"/>
      <c r="M237" s="153"/>
      <c r="N237" s="306"/>
      <c r="O237" s="175" t="str">
        <f>IF(C237="","",'OPĆI DIO'!$C$1)</f>
        <v/>
      </c>
      <c r="P237" s="40" t="str">
        <f t="shared" si="34"/>
        <v/>
      </c>
      <c r="Q237" s="40" t="str">
        <f t="shared" si="35"/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AD237" s="165" t="s">
        <v>792</v>
      </c>
      <c r="AE237" s="165" t="s">
        <v>793</v>
      </c>
      <c r="AF237" s="40" t="s">
        <v>2921</v>
      </c>
      <c r="AG237" s="40" t="s">
        <v>2922</v>
      </c>
      <c r="AH237" s="40" t="s">
        <v>2925</v>
      </c>
      <c r="AI237" s="40" t="s">
        <v>2935</v>
      </c>
    </row>
    <row r="238" spans="1:35">
      <c r="A238" s="44" t="str">
        <f>IF(C238="","",VLOOKUP('OPĆI DIO'!$C$1,'OPĆI DIO'!$O$4:$X$137,10,FALSE))</f>
        <v/>
      </c>
      <c r="B238" s="44" t="str">
        <f>IF(C238="","",VLOOKUP('OPĆI DIO'!$C$1,'OPĆI DIO'!$O$4:$X$137,9,FALSE))</f>
        <v/>
      </c>
      <c r="C238" s="50"/>
      <c r="D238" s="45" t="str">
        <f t="shared" si="39"/>
        <v/>
      </c>
      <c r="E238" s="50"/>
      <c r="F238" s="45" t="str">
        <f>IFERROR(VLOOKUP(E238,$X$5:$Z$128,2,FALSE),"")</f>
        <v/>
      </c>
      <c r="G238" s="247"/>
      <c r="H238" s="45" t="str">
        <f>IFERROR(VLOOKUP(G238,$AD$6:$AE$352,2,FALSE),"")</f>
        <v/>
      </c>
      <c r="I238" s="45" t="str">
        <f>IFERROR(VLOOKUP(G238,$AD$6:$AH$352,3,FALSE),"")</f>
        <v/>
      </c>
      <c r="J238" s="153"/>
      <c r="K238" s="153"/>
      <c r="L238" s="153"/>
      <c r="M238" s="153"/>
      <c r="N238" s="306"/>
      <c r="O238" s="175" t="str">
        <f>IF(C238="","",'OPĆI DIO'!$C$1)</f>
        <v/>
      </c>
      <c r="P238" s="40" t="str">
        <f t="shared" si="34"/>
        <v/>
      </c>
      <c r="Q238" s="40" t="str">
        <f t="shared" si="35"/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AD238" s="165" t="s">
        <v>794</v>
      </c>
      <c r="AE238" s="165" t="s">
        <v>795</v>
      </c>
      <c r="AF238" s="40" t="s">
        <v>2921</v>
      </c>
      <c r="AG238" s="40" t="s">
        <v>2922</v>
      </c>
      <c r="AH238" s="40" t="s">
        <v>2925</v>
      </c>
      <c r="AI238" s="40" t="s">
        <v>2935</v>
      </c>
    </row>
    <row r="239" spans="1:35">
      <c r="A239" s="44" t="str">
        <f>IF(C239="","",VLOOKUP('OPĆI DIO'!$C$1,'OPĆI DIO'!$O$4:$X$137,10,FALSE))</f>
        <v/>
      </c>
      <c r="B239" s="44" t="str">
        <f>IF(C239="","",VLOOKUP('OPĆI DIO'!$C$1,'OPĆI DIO'!$O$4:$X$137,9,FALSE))</f>
        <v/>
      </c>
      <c r="C239" s="50"/>
      <c r="D239" s="45" t="str">
        <f t="shared" si="39"/>
        <v/>
      </c>
      <c r="E239" s="50"/>
      <c r="F239" s="45" t="str">
        <f>IFERROR(VLOOKUP(E239,$X$5:$Z$128,2,FALSE),"")</f>
        <v/>
      </c>
      <c r="G239" s="81"/>
      <c r="H239" s="45" t="str">
        <f>IFERROR(VLOOKUP(G239,$AD$6:$AE$352,2,FALSE),"")</f>
        <v/>
      </c>
      <c r="I239" s="45" t="str">
        <f>IFERROR(VLOOKUP(G239,$AD$6:$AH$352,3,FALSE),"")</f>
        <v/>
      </c>
      <c r="J239" s="80"/>
      <c r="K239" s="80"/>
      <c r="L239" s="80"/>
      <c r="M239" s="80"/>
      <c r="N239" s="306"/>
      <c r="O239" s="175" t="str">
        <f>IF(C239="","",'OPĆI DIO'!$C$1)</f>
        <v/>
      </c>
      <c r="P239" s="40" t="str">
        <f t="shared" si="34"/>
        <v/>
      </c>
      <c r="Q239" s="40" t="str">
        <f t="shared" si="35"/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AD239" s="165" t="s">
        <v>796</v>
      </c>
      <c r="AE239" s="165" t="s">
        <v>797</v>
      </c>
      <c r="AF239" s="40" t="s">
        <v>2903</v>
      </c>
      <c r="AG239" s="40" t="s">
        <v>2904</v>
      </c>
      <c r="AH239" s="40" t="s">
        <v>2925</v>
      </c>
      <c r="AI239" s="40" t="s">
        <v>2935</v>
      </c>
    </row>
    <row r="240" spans="1:35">
      <c r="A240" s="44" t="str">
        <f>IF(C240="","",VLOOKUP('OPĆI DIO'!$C$1,'OPĆI DIO'!$O$4:$X$137,10,FALSE))</f>
        <v/>
      </c>
      <c r="B240" s="44" t="str">
        <f>IF(C240="","",VLOOKUP('OPĆI DIO'!$C$1,'OPĆI DIO'!$O$4:$X$137,9,FALSE))</f>
        <v/>
      </c>
      <c r="C240" s="50"/>
      <c r="D240" s="45" t="str">
        <f t="shared" si="39"/>
        <v/>
      </c>
      <c r="E240" s="50"/>
      <c r="F240" s="45" t="str">
        <f>IFERROR(VLOOKUP(E240,$X$5:$Z$128,2,FALSE),"")</f>
        <v/>
      </c>
      <c r="G240" s="81"/>
      <c r="H240" s="45" t="str">
        <f>IFERROR(VLOOKUP(G240,$AD$6:$AE$352,2,FALSE),"")</f>
        <v/>
      </c>
      <c r="I240" s="45" t="str">
        <f>IFERROR(VLOOKUP(G240,$AD$6:$AH$352,3,FALSE),"")</f>
        <v/>
      </c>
      <c r="J240" s="80"/>
      <c r="K240" s="80"/>
      <c r="L240" s="80"/>
      <c r="M240" s="80"/>
      <c r="N240" s="306"/>
      <c r="O240" s="175" t="str">
        <f>IF(C240="","",'OPĆI DIO'!$C$1)</f>
        <v/>
      </c>
      <c r="P240" s="40" t="str">
        <f t="shared" si="34"/>
        <v/>
      </c>
      <c r="Q240" s="40" t="str">
        <f t="shared" si="35"/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AD240" s="165" t="s">
        <v>798</v>
      </c>
      <c r="AE240" s="165" t="s">
        <v>799</v>
      </c>
      <c r="AF240" s="40" t="s">
        <v>2903</v>
      </c>
      <c r="AG240" s="40" t="s">
        <v>2904</v>
      </c>
      <c r="AH240" s="40" t="s">
        <v>2925</v>
      </c>
      <c r="AI240" s="40" t="s">
        <v>2935</v>
      </c>
    </row>
    <row r="241" spans="1:35">
      <c r="A241" s="44" t="str">
        <f>IF(C241="","",VLOOKUP('OPĆI DIO'!$C$1,'OPĆI DIO'!$O$4:$X$137,10,FALSE))</f>
        <v/>
      </c>
      <c r="B241" s="44" t="str">
        <f>IF(C241="","",VLOOKUP('OPĆI DIO'!$C$1,'OPĆI DIO'!$O$4:$X$137,9,FALSE))</f>
        <v/>
      </c>
      <c r="C241" s="50"/>
      <c r="D241" s="45" t="str">
        <f t="shared" si="39"/>
        <v/>
      </c>
      <c r="E241" s="50"/>
      <c r="F241" s="45" t="str">
        <f>IFERROR(VLOOKUP(E241,$X$5:$Z$128,2,FALSE),"")</f>
        <v/>
      </c>
      <c r="G241" s="81"/>
      <c r="H241" s="45" t="str">
        <f>IFERROR(VLOOKUP(G241,$AD$6:$AE$352,2,FALSE),"")</f>
        <v/>
      </c>
      <c r="I241" s="45" t="str">
        <f>IFERROR(VLOOKUP(G241,$AD$6:$AH$352,3,FALSE),"")</f>
        <v/>
      </c>
      <c r="J241" s="80"/>
      <c r="K241" s="80"/>
      <c r="L241" s="80"/>
      <c r="M241" s="80"/>
      <c r="N241" s="306"/>
      <c r="O241" s="175" t="str">
        <f>IF(C241="","",'OPĆI DIO'!$C$1)</f>
        <v/>
      </c>
      <c r="P241" s="40" t="str">
        <f t="shared" si="34"/>
        <v/>
      </c>
      <c r="Q241" s="40" t="str">
        <f t="shared" si="35"/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AD241" s="165" t="s">
        <v>2111</v>
      </c>
      <c r="AE241" s="165" t="s">
        <v>3052</v>
      </c>
      <c r="AF241" s="40" t="s">
        <v>2921</v>
      </c>
      <c r="AG241" s="40" t="s">
        <v>2922</v>
      </c>
      <c r="AH241" s="40" t="s">
        <v>2925</v>
      </c>
      <c r="AI241" s="40" t="s">
        <v>2935</v>
      </c>
    </row>
    <row r="242" spans="1:35">
      <c r="A242" s="44" t="str">
        <f>IF(C242="","",VLOOKUP('OPĆI DIO'!$C$1,'OPĆI DIO'!$O$4:$X$137,10,FALSE))</f>
        <v/>
      </c>
      <c r="B242" s="44" t="str">
        <f>IF(C242="","",VLOOKUP('OPĆI DIO'!$C$1,'OPĆI DIO'!$O$4:$X$137,9,FALSE))</f>
        <v/>
      </c>
      <c r="C242" s="50"/>
      <c r="D242" s="45" t="str">
        <f t="shared" si="39"/>
        <v/>
      </c>
      <c r="E242" s="50"/>
      <c r="F242" s="45" t="str">
        <f>IFERROR(VLOOKUP(E242,$X$5:$Z$128,2,FALSE),"")</f>
        <v/>
      </c>
      <c r="G242" s="81"/>
      <c r="H242" s="45" t="str">
        <f>IFERROR(VLOOKUP(G242,$AD$6:$AE$352,2,FALSE),"")</f>
        <v/>
      </c>
      <c r="I242" s="45" t="str">
        <f>IFERROR(VLOOKUP(G242,$AD$6:$AH$352,3,FALSE),"")</f>
        <v/>
      </c>
      <c r="J242" s="80"/>
      <c r="K242" s="80"/>
      <c r="L242" s="80"/>
      <c r="M242" s="80"/>
      <c r="N242" s="306"/>
      <c r="O242" s="175" t="str">
        <f>IF(C242="","",'OPĆI DIO'!$C$1)</f>
        <v/>
      </c>
      <c r="P242" s="40" t="str">
        <f t="shared" si="34"/>
        <v/>
      </c>
      <c r="Q242" s="40" t="str">
        <f t="shared" si="35"/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AD242" s="165" t="s">
        <v>3053</v>
      </c>
      <c r="AE242" s="165" t="s">
        <v>3054</v>
      </c>
      <c r="AF242" s="40" t="s">
        <v>2921</v>
      </c>
      <c r="AG242" s="40" t="s">
        <v>2922</v>
      </c>
      <c r="AH242" s="40" t="s">
        <v>2925</v>
      </c>
      <c r="AI242" s="40" t="s">
        <v>2935</v>
      </c>
    </row>
    <row r="243" spans="1:35">
      <c r="A243" s="44" t="str">
        <f>IF(C243="","",VLOOKUP('OPĆI DIO'!$C$1,'OPĆI DIO'!$O$4:$X$137,10,FALSE))</f>
        <v/>
      </c>
      <c r="B243" s="44" t="str">
        <f>IF(C243="","",VLOOKUP('OPĆI DIO'!$C$1,'OPĆI DIO'!$O$4:$X$137,9,FALSE))</f>
        <v/>
      </c>
      <c r="C243" s="50"/>
      <c r="D243" s="45" t="str">
        <f t="shared" si="39"/>
        <v/>
      </c>
      <c r="E243" s="50"/>
      <c r="F243" s="45" t="str">
        <f>IFERROR(VLOOKUP(E243,$X$5:$Z$128,2,FALSE),"")</f>
        <v/>
      </c>
      <c r="G243" s="81"/>
      <c r="H243" s="45" t="str">
        <f>IFERROR(VLOOKUP(G243,$AD$6:$AE$352,2,FALSE),"")</f>
        <v/>
      </c>
      <c r="I243" s="45" t="str">
        <f>IFERROR(VLOOKUP(G243,$AD$6:$AH$352,3,FALSE),"")</f>
        <v/>
      </c>
      <c r="J243" s="80"/>
      <c r="K243" s="80"/>
      <c r="L243" s="80"/>
      <c r="M243" s="80"/>
      <c r="N243" s="306"/>
      <c r="O243" s="175" t="str">
        <f>IF(C243="","",'OPĆI DIO'!$C$1)</f>
        <v/>
      </c>
      <c r="P243" s="40" t="str">
        <f t="shared" si="34"/>
        <v/>
      </c>
      <c r="Q243" s="40" t="str">
        <f t="shared" si="35"/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AD243" s="165" t="s">
        <v>4509</v>
      </c>
      <c r="AE243" s="165" t="s">
        <v>4480</v>
      </c>
      <c r="AF243" s="40" t="s">
        <v>2921</v>
      </c>
      <c r="AG243" s="40" t="s">
        <v>2922</v>
      </c>
      <c r="AH243" s="40" t="s">
        <v>2925</v>
      </c>
      <c r="AI243" s="40" t="s">
        <v>2935</v>
      </c>
    </row>
    <row r="244" spans="1:35">
      <c r="A244" s="44" t="str">
        <f>IF(C244="","",VLOOKUP('OPĆI DIO'!$C$1,'OPĆI DIO'!$O$4:$X$137,10,FALSE))</f>
        <v/>
      </c>
      <c r="B244" s="44" t="str">
        <f>IF(C244="","",VLOOKUP('OPĆI DIO'!$C$1,'OPĆI DIO'!$O$4:$X$137,9,FALSE))</f>
        <v/>
      </c>
      <c r="C244" s="50"/>
      <c r="D244" s="45" t="str">
        <f t="shared" si="39"/>
        <v/>
      </c>
      <c r="E244" s="50"/>
      <c r="F244" s="45" t="str">
        <f>IFERROR(VLOOKUP(E244,$X$5:$Z$128,2,FALSE),"")</f>
        <v/>
      </c>
      <c r="G244" s="81"/>
      <c r="H244" s="45" t="str">
        <f>IFERROR(VLOOKUP(G244,$AD$6:$AE$352,2,FALSE),"")</f>
        <v/>
      </c>
      <c r="I244" s="45" t="str">
        <f>IFERROR(VLOOKUP(G244,$AD$6:$AH$352,3,FALSE),"")</f>
        <v/>
      </c>
      <c r="J244" s="80"/>
      <c r="K244" s="80"/>
      <c r="L244" s="80"/>
      <c r="M244" s="80"/>
      <c r="N244" s="306"/>
      <c r="O244" s="175" t="str">
        <f>IF(C244="","",'OPĆI DIO'!$C$1)</f>
        <v/>
      </c>
      <c r="P244" s="40" t="str">
        <f t="shared" si="34"/>
        <v/>
      </c>
      <c r="Q244" s="40" t="str">
        <f t="shared" si="35"/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AD244" s="165" t="s">
        <v>4509</v>
      </c>
      <c r="AE244" s="165" t="s">
        <v>4480</v>
      </c>
      <c r="AF244" s="40" t="s">
        <v>2903</v>
      </c>
      <c r="AG244" s="40" t="s">
        <v>2904</v>
      </c>
      <c r="AH244" s="40" t="s">
        <v>2925</v>
      </c>
      <c r="AI244" s="40" t="s">
        <v>2935</v>
      </c>
    </row>
    <row r="245" spans="1:35">
      <c r="A245" s="44" t="str">
        <f>IF(C245="","",VLOOKUP('OPĆI DIO'!$C$1,'OPĆI DIO'!$O$4:$X$137,10,FALSE))</f>
        <v/>
      </c>
      <c r="B245" s="44" t="str">
        <f>IF(C245="","",VLOOKUP('OPĆI DIO'!$C$1,'OPĆI DIO'!$O$4:$X$137,9,FALSE))</f>
        <v/>
      </c>
      <c r="C245" s="50"/>
      <c r="D245" s="45" t="str">
        <f t="shared" si="39"/>
        <v/>
      </c>
      <c r="E245" s="50"/>
      <c r="F245" s="45" t="str">
        <f>IFERROR(VLOOKUP(E245,$X$5:$Z$128,2,FALSE),"")</f>
        <v/>
      </c>
      <c r="G245" s="81"/>
      <c r="H245" s="45" t="str">
        <f>IFERROR(VLOOKUP(G245,$AD$6:$AE$352,2,FALSE),"")</f>
        <v/>
      </c>
      <c r="I245" s="45" t="str">
        <f>IFERROR(VLOOKUP(G245,$AD$6:$AH$352,3,FALSE),"")</f>
        <v/>
      </c>
      <c r="J245" s="80"/>
      <c r="K245" s="80"/>
      <c r="L245" s="80"/>
      <c r="M245" s="80"/>
      <c r="N245" s="306"/>
      <c r="O245" s="175" t="str">
        <f>IF(C245="","",'OPĆI DIO'!$C$1)</f>
        <v/>
      </c>
      <c r="P245" s="40" t="str">
        <f t="shared" si="34"/>
        <v/>
      </c>
      <c r="Q245" s="40" t="str">
        <f t="shared" si="35"/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AD245" s="165" t="s">
        <v>802</v>
      </c>
      <c r="AE245" s="165" t="s">
        <v>803</v>
      </c>
      <c r="AF245" s="40" t="s">
        <v>2901</v>
      </c>
      <c r="AG245" s="40" t="s">
        <v>2902</v>
      </c>
      <c r="AH245" s="40" t="s">
        <v>2925</v>
      </c>
      <c r="AI245" s="40" t="s">
        <v>2933</v>
      </c>
    </row>
    <row r="246" spans="1:35">
      <c r="A246" s="44" t="str">
        <f>IF(C246="","",VLOOKUP('OPĆI DIO'!$C$1,'OPĆI DIO'!$O$4:$X$137,10,FALSE))</f>
        <v/>
      </c>
      <c r="B246" s="44" t="str">
        <f>IF(C246="","",VLOOKUP('OPĆI DIO'!$C$1,'OPĆI DIO'!$O$4:$X$137,9,FALSE))</f>
        <v/>
      </c>
      <c r="C246" s="50"/>
      <c r="D246" s="45" t="str">
        <f t="shared" si="39"/>
        <v/>
      </c>
      <c r="E246" s="50"/>
      <c r="F246" s="45" t="str">
        <f>IFERROR(VLOOKUP(E246,$X$5:$Z$128,2,FALSE),"")</f>
        <v/>
      </c>
      <c r="G246" s="81"/>
      <c r="H246" s="45" t="str">
        <f>IFERROR(VLOOKUP(G246,$AD$6:$AE$352,2,FALSE),"")</f>
        <v/>
      </c>
      <c r="I246" s="45" t="str">
        <f>IFERROR(VLOOKUP(G246,$AD$6:$AH$352,3,FALSE),"")</f>
        <v/>
      </c>
      <c r="J246" s="80"/>
      <c r="K246" s="80"/>
      <c r="L246" s="80"/>
      <c r="M246" s="80"/>
      <c r="N246" s="306"/>
      <c r="O246" s="175" t="str">
        <f>IF(C246="","",'OPĆI DIO'!$C$1)</f>
        <v/>
      </c>
      <c r="P246" s="40" t="str">
        <f t="shared" si="34"/>
        <v/>
      </c>
      <c r="Q246" s="40" t="str">
        <f t="shared" si="35"/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AD246" s="165" t="s">
        <v>804</v>
      </c>
      <c r="AE246" s="165" t="s">
        <v>988</v>
      </c>
      <c r="AF246" s="40" t="s">
        <v>2901</v>
      </c>
      <c r="AG246" s="40" t="s">
        <v>2902</v>
      </c>
      <c r="AH246" s="40" t="s">
        <v>2927</v>
      </c>
      <c r="AI246" s="40" t="s">
        <v>2928</v>
      </c>
    </row>
    <row r="247" spans="1:35">
      <c r="A247" s="44" t="str">
        <f>IF(C247="","",VLOOKUP('OPĆI DIO'!$C$1,'OPĆI DIO'!$O$4:$X$137,10,FALSE))</f>
        <v/>
      </c>
      <c r="B247" s="44" t="str">
        <f>IF(C247="","",VLOOKUP('OPĆI DIO'!$C$1,'OPĆI DIO'!$O$4:$X$137,9,FALSE))</f>
        <v/>
      </c>
      <c r="C247" s="50"/>
      <c r="D247" s="45" t="str">
        <f t="shared" si="39"/>
        <v/>
      </c>
      <c r="E247" s="50"/>
      <c r="F247" s="45" t="str">
        <f>IFERROR(VLOOKUP(E247,$X$5:$Z$128,2,FALSE),"")</f>
        <v/>
      </c>
      <c r="G247" s="81"/>
      <c r="H247" s="45" t="str">
        <f>IFERROR(VLOOKUP(G247,$AD$6:$AE$352,2,FALSE),"")</f>
        <v/>
      </c>
      <c r="I247" s="45" t="str">
        <f>IFERROR(VLOOKUP(G247,$AD$6:$AH$352,3,FALSE),"")</f>
        <v/>
      </c>
      <c r="J247" s="80"/>
      <c r="K247" s="80"/>
      <c r="L247" s="80"/>
      <c r="M247" s="80"/>
      <c r="N247" s="306"/>
      <c r="O247" s="175" t="str">
        <f>IF(C247="","",'OPĆI DIO'!$C$1)</f>
        <v/>
      </c>
      <c r="P247" s="40" t="str">
        <f t="shared" si="34"/>
        <v/>
      </c>
      <c r="Q247" s="40" t="str">
        <f t="shared" si="35"/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AD247" s="165" t="s">
        <v>3055</v>
      </c>
      <c r="AE247" s="165" t="s">
        <v>735</v>
      </c>
      <c r="AF247" s="40" t="s">
        <v>2901</v>
      </c>
      <c r="AG247" s="40" t="s">
        <v>2902</v>
      </c>
      <c r="AH247" s="40" t="s">
        <v>2925</v>
      </c>
      <c r="AI247" s="40" t="s">
        <v>2933</v>
      </c>
    </row>
    <row r="248" spans="1:35">
      <c r="A248" s="44" t="str">
        <f>IF(C248="","",VLOOKUP('OPĆI DIO'!$C$1,'OPĆI DIO'!$O$4:$X$137,10,FALSE))</f>
        <v/>
      </c>
      <c r="B248" s="44" t="str">
        <f>IF(C248="","",VLOOKUP('OPĆI DIO'!$C$1,'OPĆI DIO'!$O$4:$X$137,9,FALSE))</f>
        <v/>
      </c>
      <c r="C248" s="50"/>
      <c r="D248" s="45" t="str">
        <f t="shared" si="39"/>
        <v/>
      </c>
      <c r="E248" s="50"/>
      <c r="F248" s="45" t="str">
        <f>IFERROR(VLOOKUP(E248,$X$5:$Z$128,2,FALSE),"")</f>
        <v/>
      </c>
      <c r="G248" s="81"/>
      <c r="H248" s="45" t="str">
        <f>IFERROR(VLOOKUP(G248,$AD$6:$AE$352,2,FALSE),"")</f>
        <v/>
      </c>
      <c r="I248" s="45" t="str">
        <f>IFERROR(VLOOKUP(G248,$AD$6:$AH$352,3,FALSE),"")</f>
        <v/>
      </c>
      <c r="J248" s="80"/>
      <c r="K248" s="80"/>
      <c r="L248" s="80"/>
      <c r="M248" s="80"/>
      <c r="N248" s="306"/>
      <c r="O248" s="175" t="str">
        <f>IF(C248="","",'OPĆI DIO'!$C$1)</f>
        <v/>
      </c>
      <c r="P248" s="40" t="str">
        <f t="shared" si="34"/>
        <v/>
      </c>
      <c r="Q248" s="40" t="str">
        <f t="shared" si="35"/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AD248" s="165" t="s">
        <v>807</v>
      </c>
      <c r="AE248" s="165" t="s">
        <v>808</v>
      </c>
      <c r="AF248" s="40" t="s">
        <v>2921</v>
      </c>
      <c r="AG248" s="40" t="s">
        <v>2922</v>
      </c>
      <c r="AH248" s="40" t="s">
        <v>2925</v>
      </c>
      <c r="AI248" s="40" t="s">
        <v>2933</v>
      </c>
    </row>
    <row r="249" spans="1:35">
      <c r="A249" s="44" t="str">
        <f>IF(C249="","",VLOOKUP('OPĆI DIO'!$C$1,'OPĆI DIO'!$O$4:$X$137,10,FALSE))</f>
        <v/>
      </c>
      <c r="B249" s="44" t="str">
        <f>IF(C249="","",VLOOKUP('OPĆI DIO'!$C$1,'OPĆI DIO'!$O$4:$X$137,9,FALSE))</f>
        <v/>
      </c>
      <c r="C249" s="50"/>
      <c r="D249" s="45" t="str">
        <f t="shared" si="39"/>
        <v/>
      </c>
      <c r="E249" s="50"/>
      <c r="F249" s="45" t="str">
        <f>IFERROR(VLOOKUP(E249,$X$5:$Z$128,2,FALSE),"")</f>
        <v/>
      </c>
      <c r="G249" s="81"/>
      <c r="H249" s="45" t="str">
        <f>IFERROR(VLOOKUP(G249,$AD$6:$AE$352,2,FALSE),"")</f>
        <v/>
      </c>
      <c r="I249" s="45" t="str">
        <f>IFERROR(VLOOKUP(G249,$AD$6:$AH$352,3,FALSE),"")</f>
        <v/>
      </c>
      <c r="J249" s="80"/>
      <c r="K249" s="80"/>
      <c r="L249" s="80"/>
      <c r="M249" s="80"/>
      <c r="N249" s="306"/>
      <c r="O249" s="175" t="str">
        <f>IF(C249="","",'OPĆI DIO'!$C$1)</f>
        <v/>
      </c>
      <c r="P249" s="40" t="str">
        <f t="shared" si="34"/>
        <v/>
      </c>
      <c r="Q249" s="40" t="str">
        <f t="shared" si="35"/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AD249" s="165" t="s">
        <v>809</v>
      </c>
      <c r="AE249" s="165" t="s">
        <v>987</v>
      </c>
      <c r="AF249" s="40" t="s">
        <v>2921</v>
      </c>
      <c r="AG249" s="40" t="s">
        <v>2922</v>
      </c>
      <c r="AH249" s="40" t="s">
        <v>2925</v>
      </c>
      <c r="AI249" s="40" t="s">
        <v>2933</v>
      </c>
    </row>
    <row r="250" spans="1:35">
      <c r="A250" s="44" t="str">
        <f>IF(C250="","",VLOOKUP('OPĆI DIO'!$C$1,'OPĆI DIO'!$O$4:$X$137,10,FALSE))</f>
        <v/>
      </c>
      <c r="B250" s="44" t="str">
        <f>IF(C250="","",VLOOKUP('OPĆI DIO'!$C$1,'OPĆI DIO'!$O$4:$X$137,9,FALSE))</f>
        <v/>
      </c>
      <c r="C250" s="50"/>
      <c r="D250" s="45" t="str">
        <f t="shared" si="39"/>
        <v/>
      </c>
      <c r="E250" s="50"/>
      <c r="F250" s="45" t="str">
        <f>IFERROR(VLOOKUP(E250,$X$5:$Z$128,2,FALSE),"")</f>
        <v/>
      </c>
      <c r="G250" s="81"/>
      <c r="H250" s="45" t="str">
        <f>IFERROR(VLOOKUP(G250,$AD$6:$AE$352,2,FALSE),"")</f>
        <v/>
      </c>
      <c r="I250" s="45" t="str">
        <f>IFERROR(VLOOKUP(G250,$AD$6:$AH$352,3,FALSE),"")</f>
        <v/>
      </c>
      <c r="J250" s="80"/>
      <c r="K250" s="80"/>
      <c r="L250" s="80"/>
      <c r="M250" s="80"/>
      <c r="N250" s="306"/>
      <c r="O250" s="175" t="str">
        <f>IF(C250="","",'OPĆI DIO'!$C$1)</f>
        <v/>
      </c>
      <c r="P250" s="40" t="str">
        <f t="shared" si="34"/>
        <v/>
      </c>
      <c r="Q250" s="40" t="str">
        <f t="shared" si="35"/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AD250" s="165" t="s">
        <v>3056</v>
      </c>
      <c r="AE250" s="165" t="s">
        <v>735</v>
      </c>
      <c r="AF250" s="40" t="s">
        <v>2921</v>
      </c>
      <c r="AG250" s="40" t="s">
        <v>2922</v>
      </c>
      <c r="AH250" s="40" t="s">
        <v>2925</v>
      </c>
      <c r="AI250" s="40" t="s">
        <v>2933</v>
      </c>
    </row>
    <row r="251" spans="1:35">
      <c r="A251" s="44" t="str">
        <f>IF(C251="","",VLOOKUP('OPĆI DIO'!$C$1,'OPĆI DIO'!$O$4:$X$137,10,FALSE))</f>
        <v/>
      </c>
      <c r="B251" s="44" t="str">
        <f>IF(C251="","",VLOOKUP('OPĆI DIO'!$C$1,'OPĆI DIO'!$O$4:$X$137,9,FALSE))</f>
        <v/>
      </c>
      <c r="C251" s="50"/>
      <c r="D251" s="45" t="str">
        <f t="shared" si="39"/>
        <v/>
      </c>
      <c r="E251" s="50"/>
      <c r="F251" s="45" t="str">
        <f>IFERROR(VLOOKUP(E251,$X$5:$Z$128,2,FALSE),"")</f>
        <v/>
      </c>
      <c r="G251" s="81"/>
      <c r="H251" s="45" t="str">
        <f>IFERROR(VLOOKUP(G251,$AD$6:$AE$352,2,FALSE),"")</f>
        <v/>
      </c>
      <c r="I251" s="45" t="str">
        <f>IFERROR(VLOOKUP(G251,$AD$6:$AH$352,3,FALSE),"")</f>
        <v/>
      </c>
      <c r="J251" s="80"/>
      <c r="K251" s="80"/>
      <c r="L251" s="80"/>
      <c r="M251" s="80"/>
      <c r="N251" s="306"/>
      <c r="O251" s="175" t="str">
        <f>IF(C251="","",'OPĆI DIO'!$C$1)</f>
        <v/>
      </c>
      <c r="P251" s="40" t="str">
        <f t="shared" si="34"/>
        <v/>
      </c>
      <c r="Q251" s="40" t="str">
        <f t="shared" si="35"/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AD251" s="165" t="s">
        <v>4510</v>
      </c>
      <c r="AE251" s="165" t="s">
        <v>4511</v>
      </c>
      <c r="AF251" s="40" t="s">
        <v>2921</v>
      </c>
      <c r="AG251" s="40" t="s">
        <v>2922</v>
      </c>
      <c r="AH251" s="40" t="s">
        <v>2925</v>
      </c>
      <c r="AI251" s="40" t="s">
        <v>2933</v>
      </c>
    </row>
    <row r="252" spans="1:35">
      <c r="A252" s="44" t="str">
        <f>IF(C252="","",VLOOKUP('OPĆI DIO'!$C$1,'OPĆI DIO'!$O$4:$X$137,10,FALSE))</f>
        <v/>
      </c>
      <c r="B252" s="44" t="str">
        <f>IF(C252="","",VLOOKUP('OPĆI DIO'!$C$1,'OPĆI DIO'!$O$4:$X$137,9,FALSE))</f>
        <v/>
      </c>
      <c r="C252" s="50"/>
      <c r="D252" s="45" t="str">
        <f t="shared" si="39"/>
        <v/>
      </c>
      <c r="E252" s="50"/>
      <c r="F252" s="45" t="str">
        <f>IFERROR(VLOOKUP(E252,$X$5:$Z$128,2,FALSE),"")</f>
        <v/>
      </c>
      <c r="G252" s="81"/>
      <c r="H252" s="45" t="str">
        <f>IFERROR(VLOOKUP(G252,$AD$6:$AE$352,2,FALSE),"")</f>
        <v/>
      </c>
      <c r="I252" s="45" t="str">
        <f>IFERROR(VLOOKUP(G252,$AD$6:$AH$352,3,FALSE),"")</f>
        <v/>
      </c>
      <c r="J252" s="80"/>
      <c r="K252" s="80"/>
      <c r="L252" s="80"/>
      <c r="M252" s="80"/>
      <c r="N252" s="306"/>
      <c r="O252" s="175" t="str">
        <f>IF(C252="","",'OPĆI DIO'!$C$1)</f>
        <v/>
      </c>
      <c r="P252" s="40" t="str">
        <f t="shared" si="34"/>
        <v/>
      </c>
      <c r="Q252" s="40" t="str">
        <f t="shared" si="35"/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AD252" s="165" t="s">
        <v>810</v>
      </c>
      <c r="AE252" s="165" t="s">
        <v>811</v>
      </c>
      <c r="AF252" s="40" t="s">
        <v>2921</v>
      </c>
      <c r="AG252" s="40" t="s">
        <v>2922</v>
      </c>
      <c r="AH252" s="40" t="s">
        <v>2925</v>
      </c>
      <c r="AI252" s="40" t="s">
        <v>2933</v>
      </c>
    </row>
    <row r="253" spans="1:35">
      <c r="A253" s="44" t="str">
        <f>IF(C253="","",VLOOKUP('OPĆI DIO'!$C$1,'OPĆI DIO'!$O$4:$X$137,10,FALSE))</f>
        <v/>
      </c>
      <c r="B253" s="44" t="str">
        <f>IF(C253="","",VLOOKUP('OPĆI DIO'!$C$1,'OPĆI DIO'!$O$4:$X$137,9,FALSE))</f>
        <v/>
      </c>
      <c r="C253" s="50"/>
      <c r="D253" s="45" t="str">
        <f t="shared" si="39"/>
        <v/>
      </c>
      <c r="E253" s="50"/>
      <c r="F253" s="45" t="str">
        <f>IFERROR(VLOOKUP(E253,$X$5:$Z$128,2,FALSE),"")</f>
        <v/>
      </c>
      <c r="G253" s="81"/>
      <c r="H253" s="45" t="str">
        <f>IFERROR(VLOOKUP(G253,$AD$6:$AE$352,2,FALSE),"")</f>
        <v/>
      </c>
      <c r="I253" s="45" t="str">
        <f>IFERROR(VLOOKUP(G253,$AD$6:$AH$352,3,FALSE),"")</f>
        <v/>
      </c>
      <c r="J253" s="80"/>
      <c r="K253" s="80"/>
      <c r="L253" s="80"/>
      <c r="M253" s="80"/>
      <c r="N253" s="306"/>
      <c r="O253" s="175" t="str">
        <f>IF(C253="","",'OPĆI DIO'!$C$1)</f>
        <v/>
      </c>
      <c r="P253" s="40" t="str">
        <f t="shared" si="34"/>
        <v/>
      </c>
      <c r="Q253" s="40" t="str">
        <f t="shared" si="35"/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AD253" s="165" t="s">
        <v>812</v>
      </c>
      <c r="AE253" s="165" t="s">
        <v>813</v>
      </c>
      <c r="AF253" s="40" t="s">
        <v>2921</v>
      </c>
      <c r="AG253" s="40" t="s">
        <v>2922</v>
      </c>
      <c r="AH253" s="40" t="s">
        <v>2925</v>
      </c>
      <c r="AI253" s="40" t="s">
        <v>2933</v>
      </c>
    </row>
    <row r="254" spans="1:35">
      <c r="A254" s="44" t="str">
        <f>IF(C254="","",VLOOKUP('OPĆI DIO'!$C$1,'OPĆI DIO'!$O$4:$X$137,10,FALSE))</f>
        <v/>
      </c>
      <c r="B254" s="44" t="str">
        <f>IF(C254="","",VLOOKUP('OPĆI DIO'!$C$1,'OPĆI DIO'!$O$4:$X$137,9,FALSE))</f>
        <v/>
      </c>
      <c r="C254" s="50"/>
      <c r="D254" s="45" t="str">
        <f t="shared" si="39"/>
        <v/>
      </c>
      <c r="E254" s="50"/>
      <c r="F254" s="45" t="str">
        <f>IFERROR(VLOOKUP(E254,$X$5:$Z$128,2,FALSE),"")</f>
        <v/>
      </c>
      <c r="G254" s="81"/>
      <c r="H254" s="45" t="str">
        <f>IFERROR(VLOOKUP(G254,$AD$6:$AE$352,2,FALSE),"")</f>
        <v/>
      </c>
      <c r="I254" s="45" t="str">
        <f>IFERROR(VLOOKUP(G254,$AD$6:$AH$352,3,FALSE),"")</f>
        <v/>
      </c>
      <c r="J254" s="80"/>
      <c r="K254" s="80"/>
      <c r="L254" s="80"/>
      <c r="M254" s="80"/>
      <c r="N254" s="306"/>
      <c r="O254" s="175" t="str">
        <f>IF(C254="","",'OPĆI DIO'!$C$1)</f>
        <v/>
      </c>
      <c r="P254" s="40" t="str">
        <f t="shared" si="34"/>
        <v/>
      </c>
      <c r="Q254" s="40" t="str">
        <f t="shared" si="35"/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AD254" s="165" t="s">
        <v>2112</v>
      </c>
      <c r="AE254" s="165" t="s">
        <v>3057</v>
      </c>
      <c r="AF254" s="40" t="s">
        <v>2921</v>
      </c>
      <c r="AG254" s="40" t="s">
        <v>2922</v>
      </c>
      <c r="AH254" s="40" t="s">
        <v>2925</v>
      </c>
      <c r="AI254" s="40" t="s">
        <v>2933</v>
      </c>
    </row>
    <row r="255" spans="1:35">
      <c r="A255" s="44" t="str">
        <f>IF(C255="","",VLOOKUP('OPĆI DIO'!$C$1,'OPĆI DIO'!$O$4:$X$137,10,FALSE))</f>
        <v/>
      </c>
      <c r="B255" s="44" t="str">
        <f>IF(C255="","",VLOOKUP('OPĆI DIO'!$C$1,'OPĆI DIO'!$O$4:$X$137,9,FALSE))</f>
        <v/>
      </c>
      <c r="C255" s="50"/>
      <c r="D255" s="45" t="str">
        <f t="shared" si="39"/>
        <v/>
      </c>
      <c r="E255" s="50"/>
      <c r="F255" s="45" t="str">
        <f>IFERROR(VLOOKUP(E255,$X$5:$Z$128,2,FALSE),"")</f>
        <v/>
      </c>
      <c r="G255" s="81"/>
      <c r="H255" s="45" t="str">
        <f>IFERROR(VLOOKUP(G255,$AD$6:$AE$352,2,FALSE),"")</f>
        <v/>
      </c>
      <c r="I255" s="45" t="str">
        <f>IFERROR(VLOOKUP(G255,$AD$6:$AH$352,3,FALSE),"")</f>
        <v/>
      </c>
      <c r="J255" s="80"/>
      <c r="K255" s="80"/>
      <c r="L255" s="80"/>
      <c r="M255" s="80"/>
      <c r="N255" s="306"/>
      <c r="O255" s="175" t="str">
        <f>IF(C255="","",'OPĆI DIO'!$C$1)</f>
        <v/>
      </c>
      <c r="P255" s="40" t="str">
        <f t="shared" si="34"/>
        <v/>
      </c>
      <c r="Q255" s="40" t="str">
        <f t="shared" si="35"/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AD255" s="165" t="s">
        <v>3058</v>
      </c>
      <c r="AE255" s="165" t="s">
        <v>3054</v>
      </c>
      <c r="AF255" s="40" t="s">
        <v>2921</v>
      </c>
      <c r="AG255" s="40" t="s">
        <v>2922</v>
      </c>
      <c r="AH255" s="40" t="s">
        <v>2925</v>
      </c>
      <c r="AI255" s="40" t="s">
        <v>2933</v>
      </c>
    </row>
    <row r="256" spans="1:35">
      <c r="A256" s="44" t="str">
        <f>IF(C256="","",VLOOKUP('OPĆI DIO'!$C$1,'OPĆI DIO'!$O$4:$X$137,10,FALSE))</f>
        <v/>
      </c>
      <c r="B256" s="44" t="str">
        <f>IF(C256="","",VLOOKUP('OPĆI DIO'!$C$1,'OPĆI DIO'!$O$4:$X$137,9,FALSE))</f>
        <v/>
      </c>
      <c r="C256" s="50"/>
      <c r="D256" s="45" t="str">
        <f t="shared" si="39"/>
        <v/>
      </c>
      <c r="E256" s="50"/>
      <c r="F256" s="45" t="str">
        <f>IFERROR(VLOOKUP(E256,$X$5:$Z$128,2,FALSE),"")</f>
        <v/>
      </c>
      <c r="G256" s="81"/>
      <c r="H256" s="45" t="str">
        <f>IFERROR(VLOOKUP(G256,$AD$6:$AE$352,2,FALSE),"")</f>
        <v/>
      </c>
      <c r="I256" s="45" t="str">
        <f>IFERROR(VLOOKUP(G256,$AD$6:$AH$352,3,FALSE),"")</f>
        <v/>
      </c>
      <c r="J256" s="80"/>
      <c r="K256" s="80"/>
      <c r="L256" s="80"/>
      <c r="M256" s="80"/>
      <c r="N256" s="306"/>
      <c r="O256" s="175" t="str">
        <f>IF(C256="","",'OPĆI DIO'!$C$1)</f>
        <v/>
      </c>
      <c r="P256" s="40" t="str">
        <f t="shared" si="34"/>
        <v/>
      </c>
      <c r="Q256" s="40" t="str">
        <f t="shared" si="35"/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AD256" s="165" t="s">
        <v>3059</v>
      </c>
      <c r="AE256" s="165" t="s">
        <v>3060</v>
      </c>
      <c r="AF256" s="40" t="s">
        <v>2903</v>
      </c>
      <c r="AG256" s="40" t="s">
        <v>2904</v>
      </c>
      <c r="AH256" s="40" t="s">
        <v>2925</v>
      </c>
      <c r="AI256" s="40" t="s">
        <v>2933</v>
      </c>
    </row>
    <row r="257" spans="1:35">
      <c r="A257" s="44" t="str">
        <f>IF(C257="","",VLOOKUP('OPĆI DIO'!$C$1,'OPĆI DIO'!$O$4:$X$137,10,FALSE))</f>
        <v/>
      </c>
      <c r="B257" s="44" t="str">
        <f>IF(C257="","",VLOOKUP('OPĆI DIO'!$C$1,'OPĆI DIO'!$O$4:$X$137,9,FALSE))</f>
        <v/>
      </c>
      <c r="C257" s="50"/>
      <c r="D257" s="45" t="str">
        <f t="shared" si="39"/>
        <v/>
      </c>
      <c r="E257" s="50"/>
      <c r="F257" s="45" t="str">
        <f>IFERROR(VLOOKUP(E257,$X$5:$Z$128,2,FALSE),"")</f>
        <v/>
      </c>
      <c r="G257" s="81"/>
      <c r="H257" s="45" t="str">
        <f>IFERROR(VLOOKUP(G257,$AD$6:$AE$352,2,FALSE),"")</f>
        <v/>
      </c>
      <c r="I257" s="45" t="str">
        <f>IFERROR(VLOOKUP(G257,$AD$6:$AH$352,3,FALSE),"")</f>
        <v/>
      </c>
      <c r="J257" s="80"/>
      <c r="K257" s="80"/>
      <c r="L257" s="80"/>
      <c r="M257" s="80"/>
      <c r="N257" s="306"/>
      <c r="O257" s="175" t="str">
        <f>IF(C257="","",'OPĆI DIO'!$C$1)</f>
        <v/>
      </c>
      <c r="P257" s="40" t="str">
        <f t="shared" si="34"/>
        <v/>
      </c>
      <c r="Q257" s="40" t="str">
        <f t="shared" si="35"/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AD257" s="165" t="s">
        <v>816</v>
      </c>
      <c r="AE257" s="165" t="s">
        <v>3061</v>
      </c>
      <c r="AF257" s="40" t="s">
        <v>2903</v>
      </c>
      <c r="AG257" s="40" t="s">
        <v>2904</v>
      </c>
      <c r="AH257" s="40" t="s">
        <v>2925</v>
      </c>
      <c r="AI257" s="40" t="s">
        <v>2933</v>
      </c>
    </row>
    <row r="258" spans="1:35">
      <c r="A258" s="44" t="str">
        <f>IF(C258="","",VLOOKUP('OPĆI DIO'!$C$1,'OPĆI DIO'!$O$4:$X$137,10,FALSE))</f>
        <v/>
      </c>
      <c r="B258" s="44" t="str">
        <f>IF(C258="","",VLOOKUP('OPĆI DIO'!$C$1,'OPĆI DIO'!$O$4:$X$137,9,FALSE))</f>
        <v/>
      </c>
      <c r="C258" s="50"/>
      <c r="D258" s="45" t="str">
        <f t="shared" si="39"/>
        <v/>
      </c>
      <c r="E258" s="50"/>
      <c r="F258" s="45" t="str">
        <f>IFERROR(VLOOKUP(E258,$X$5:$Z$128,2,FALSE),"")</f>
        <v/>
      </c>
      <c r="G258" s="81"/>
      <c r="H258" s="45" t="str">
        <f>IFERROR(VLOOKUP(G258,$AD$6:$AE$352,2,FALSE),"")</f>
        <v/>
      </c>
      <c r="I258" s="45" t="str">
        <f>IFERROR(VLOOKUP(G258,$AD$6:$AH$352,3,FALSE),"")</f>
        <v/>
      </c>
      <c r="J258" s="80"/>
      <c r="K258" s="80"/>
      <c r="L258" s="80"/>
      <c r="M258" s="80"/>
      <c r="N258" s="306"/>
      <c r="O258" s="175" t="str">
        <f>IF(C258="","",'OPĆI DIO'!$C$1)</f>
        <v/>
      </c>
      <c r="P258" s="40" t="str">
        <f t="shared" si="34"/>
        <v/>
      </c>
      <c r="Q258" s="40" t="str">
        <f t="shared" si="35"/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AD258" s="165" t="s">
        <v>3062</v>
      </c>
      <c r="AE258" s="165" t="s">
        <v>3032</v>
      </c>
      <c r="AF258" s="40" t="s">
        <v>2903</v>
      </c>
      <c r="AG258" s="40" t="s">
        <v>2904</v>
      </c>
      <c r="AH258" s="40" t="s">
        <v>2925</v>
      </c>
      <c r="AI258" s="40" t="s">
        <v>2933</v>
      </c>
    </row>
    <row r="259" spans="1:35">
      <c r="A259" s="44" t="str">
        <f>IF(C259="","",VLOOKUP('OPĆI DIO'!$C$1,'OPĆI DIO'!$O$4:$X$137,10,FALSE))</f>
        <v/>
      </c>
      <c r="B259" s="44" t="str">
        <f>IF(C259="","",VLOOKUP('OPĆI DIO'!$C$1,'OPĆI DIO'!$O$4:$X$137,9,FALSE))</f>
        <v/>
      </c>
      <c r="C259" s="50"/>
      <c r="D259" s="45" t="str">
        <f t="shared" si="39"/>
        <v/>
      </c>
      <c r="E259" s="50"/>
      <c r="F259" s="45" t="str">
        <f>IFERROR(VLOOKUP(E259,$X$5:$Z$128,2,FALSE),"")</f>
        <v/>
      </c>
      <c r="G259" s="81"/>
      <c r="H259" s="45" t="str">
        <f>IFERROR(VLOOKUP(G259,$AD$6:$AE$352,2,FALSE),"")</f>
        <v/>
      </c>
      <c r="I259" s="45" t="str">
        <f>IFERROR(VLOOKUP(G259,$AD$6:$AH$352,3,FALSE),"")</f>
        <v/>
      </c>
      <c r="J259" s="80"/>
      <c r="K259" s="80"/>
      <c r="L259" s="80"/>
      <c r="M259" s="80"/>
      <c r="N259" s="306"/>
      <c r="O259" s="175" t="str">
        <f>IF(C259="","",'OPĆI DIO'!$C$1)</f>
        <v/>
      </c>
      <c r="P259" s="40" t="str">
        <f t="shared" ref="P259:P322" si="40">LEFT(E259,3)</f>
        <v/>
      </c>
      <c r="Q259" s="40" t="str">
        <f t="shared" ref="Q259:Q322" si="41">LEFT(E259,2)</f>
        <v/>
      </c>
      <c r="R259" s="40" t="str">
        <f t="shared" ref="R259:R322" si="42">LEFT(C259,3)</f>
        <v/>
      </c>
      <c r="S259" s="40" t="str">
        <f t="shared" ref="S259:S322" si="43">IF(T259="5",0,MID(I259,2,2))</f>
        <v/>
      </c>
      <c r="T259" s="40" t="str">
        <f t="shared" ref="T259:T322" si="44">LEFT(E259,1)</f>
        <v/>
      </c>
      <c r="AD259" s="165" t="s">
        <v>817</v>
      </c>
      <c r="AE259" s="165" t="s">
        <v>818</v>
      </c>
      <c r="AF259" s="40" t="s">
        <v>2903</v>
      </c>
      <c r="AG259" s="40" t="s">
        <v>2904</v>
      </c>
      <c r="AH259" s="40" t="s">
        <v>2925</v>
      </c>
      <c r="AI259" s="40" t="s">
        <v>2933</v>
      </c>
    </row>
    <row r="260" spans="1:35">
      <c r="A260" s="44" t="str">
        <f>IF(C260="","",VLOOKUP('OPĆI DIO'!$C$1,'OPĆI DIO'!$O$4:$X$137,10,FALSE))</f>
        <v/>
      </c>
      <c r="B260" s="44" t="str">
        <f>IF(C260="","",VLOOKUP('OPĆI DIO'!$C$1,'OPĆI DIO'!$O$4:$X$137,9,FALSE))</f>
        <v/>
      </c>
      <c r="C260" s="50"/>
      <c r="D260" s="45" t="str">
        <f t="shared" ref="D260:D323" si="45">IFERROR(VLOOKUP(C260,$U$6:$V$22,2,FALSE),"")</f>
        <v/>
      </c>
      <c r="E260" s="50"/>
      <c r="F260" s="45" t="str">
        <f>IFERROR(VLOOKUP(E260,$X$5:$Z$128,2,FALSE),"")</f>
        <v/>
      </c>
      <c r="G260" s="81"/>
      <c r="H260" s="45" t="str">
        <f>IFERROR(VLOOKUP(G260,$AD$6:$AE$352,2,FALSE),"")</f>
        <v/>
      </c>
      <c r="I260" s="45" t="str">
        <f>IFERROR(VLOOKUP(G260,$AD$6:$AH$352,3,FALSE),"")</f>
        <v/>
      </c>
      <c r="J260" s="80"/>
      <c r="K260" s="80"/>
      <c r="L260" s="80"/>
      <c r="M260" s="80"/>
      <c r="N260" s="306"/>
      <c r="O260" s="175" t="str">
        <f>IF(C260="","",'OPĆI DIO'!$C$1)</f>
        <v/>
      </c>
      <c r="P260" s="40" t="str">
        <f t="shared" si="40"/>
        <v/>
      </c>
      <c r="Q260" s="40" t="str">
        <f t="shared" si="41"/>
        <v/>
      </c>
      <c r="R260" s="40" t="str">
        <f t="shared" si="42"/>
        <v/>
      </c>
      <c r="S260" s="40" t="str">
        <f t="shared" si="43"/>
        <v/>
      </c>
      <c r="T260" s="40" t="str">
        <f t="shared" si="44"/>
        <v/>
      </c>
      <c r="AD260" s="165" t="s">
        <v>819</v>
      </c>
      <c r="AE260" s="165" t="s">
        <v>3063</v>
      </c>
      <c r="AF260" s="40" t="s">
        <v>2903</v>
      </c>
      <c r="AG260" s="40" t="s">
        <v>2904</v>
      </c>
      <c r="AH260" s="40" t="s">
        <v>2925</v>
      </c>
      <c r="AI260" s="40" t="s">
        <v>2933</v>
      </c>
    </row>
    <row r="261" spans="1:35">
      <c r="A261" s="44" t="str">
        <f>IF(C261="","",VLOOKUP('OPĆI DIO'!$C$1,'OPĆI DIO'!$O$4:$X$137,10,FALSE))</f>
        <v/>
      </c>
      <c r="B261" s="44" t="str">
        <f>IF(C261="","",VLOOKUP('OPĆI DIO'!$C$1,'OPĆI DIO'!$O$4:$X$137,9,FALSE))</f>
        <v/>
      </c>
      <c r="C261" s="50"/>
      <c r="D261" s="45" t="str">
        <f t="shared" si="45"/>
        <v/>
      </c>
      <c r="E261" s="50"/>
      <c r="F261" s="45" t="str">
        <f>IFERROR(VLOOKUP(E261,$X$5:$Z$128,2,FALSE),"")</f>
        <v/>
      </c>
      <c r="G261" s="81"/>
      <c r="H261" s="45" t="str">
        <f>IFERROR(VLOOKUP(G261,$AD$6:$AE$352,2,FALSE),"")</f>
        <v/>
      </c>
      <c r="I261" s="45" t="str">
        <f>IFERROR(VLOOKUP(G261,$AD$6:$AH$352,3,FALSE),"")</f>
        <v/>
      </c>
      <c r="J261" s="80"/>
      <c r="K261" s="80"/>
      <c r="L261" s="80"/>
      <c r="M261" s="80"/>
      <c r="N261" s="306"/>
      <c r="O261" s="175" t="str">
        <f>IF(C261="","",'OPĆI DIO'!$C$1)</f>
        <v/>
      </c>
      <c r="P261" s="40" t="str">
        <f t="shared" si="40"/>
        <v/>
      </c>
      <c r="Q261" s="40" t="str">
        <f t="shared" si="41"/>
        <v/>
      </c>
      <c r="R261" s="40" t="str">
        <f t="shared" si="42"/>
        <v/>
      </c>
      <c r="S261" s="40" t="str">
        <f t="shared" si="43"/>
        <v/>
      </c>
      <c r="T261" s="40" t="str">
        <f t="shared" si="44"/>
        <v/>
      </c>
      <c r="AD261" s="165" t="s">
        <v>820</v>
      </c>
      <c r="AE261" s="165" t="s">
        <v>821</v>
      </c>
      <c r="AF261" s="40" t="s">
        <v>2903</v>
      </c>
      <c r="AG261" s="40" t="s">
        <v>2904</v>
      </c>
      <c r="AH261" s="40" t="s">
        <v>2925</v>
      </c>
      <c r="AI261" s="40" t="s">
        <v>2933</v>
      </c>
    </row>
    <row r="262" spans="1:35">
      <c r="A262" s="44" t="str">
        <f>IF(C262="","",VLOOKUP('OPĆI DIO'!$C$1,'OPĆI DIO'!$O$4:$X$137,10,FALSE))</f>
        <v/>
      </c>
      <c r="B262" s="44" t="str">
        <f>IF(C262="","",VLOOKUP('OPĆI DIO'!$C$1,'OPĆI DIO'!$O$4:$X$137,9,FALSE))</f>
        <v/>
      </c>
      <c r="C262" s="50"/>
      <c r="D262" s="45" t="str">
        <f t="shared" si="45"/>
        <v/>
      </c>
      <c r="E262" s="50"/>
      <c r="F262" s="45" t="str">
        <f>IFERROR(VLOOKUP(E262,$X$5:$Z$128,2,FALSE),"")</f>
        <v/>
      </c>
      <c r="G262" s="81"/>
      <c r="H262" s="45" t="str">
        <f>IFERROR(VLOOKUP(G262,$AD$6:$AE$352,2,FALSE),"")</f>
        <v/>
      </c>
      <c r="I262" s="45" t="str">
        <f>IFERROR(VLOOKUP(G262,$AD$6:$AH$352,3,FALSE),"")</f>
        <v/>
      </c>
      <c r="J262" s="80"/>
      <c r="K262" s="80"/>
      <c r="L262" s="80"/>
      <c r="M262" s="80"/>
      <c r="N262" s="306"/>
      <c r="O262" s="175" t="str">
        <f>IF(C262="","",'OPĆI DIO'!$C$1)</f>
        <v/>
      </c>
      <c r="P262" s="40" t="str">
        <f t="shared" si="40"/>
        <v/>
      </c>
      <c r="Q262" s="40" t="str">
        <f t="shared" si="41"/>
        <v/>
      </c>
      <c r="R262" s="40" t="str">
        <f t="shared" si="42"/>
        <v/>
      </c>
      <c r="S262" s="40" t="str">
        <f t="shared" si="43"/>
        <v/>
      </c>
      <c r="T262" s="40" t="str">
        <f t="shared" si="44"/>
        <v/>
      </c>
      <c r="AD262" s="165" t="s">
        <v>822</v>
      </c>
      <c r="AE262" s="165" t="s">
        <v>823</v>
      </c>
      <c r="AF262" s="40" t="s">
        <v>2903</v>
      </c>
      <c r="AG262" s="40" t="s">
        <v>2904</v>
      </c>
      <c r="AH262" s="40" t="s">
        <v>2925</v>
      </c>
      <c r="AI262" s="40" t="s">
        <v>2933</v>
      </c>
    </row>
    <row r="263" spans="1:35">
      <c r="A263" s="44" t="str">
        <f>IF(C263="","",VLOOKUP('OPĆI DIO'!$C$1,'OPĆI DIO'!$O$4:$X$137,10,FALSE))</f>
        <v/>
      </c>
      <c r="B263" s="44" t="str">
        <f>IF(C263="","",VLOOKUP('OPĆI DIO'!$C$1,'OPĆI DIO'!$O$4:$X$137,9,FALSE))</f>
        <v/>
      </c>
      <c r="C263" s="50"/>
      <c r="D263" s="45" t="str">
        <f t="shared" si="45"/>
        <v/>
      </c>
      <c r="E263" s="50"/>
      <c r="F263" s="45" t="str">
        <f>IFERROR(VLOOKUP(E263,$X$5:$Z$128,2,FALSE),"")</f>
        <v/>
      </c>
      <c r="G263" s="81"/>
      <c r="H263" s="45" t="str">
        <f>IFERROR(VLOOKUP(G263,$AD$6:$AE$352,2,FALSE),"")</f>
        <v/>
      </c>
      <c r="I263" s="45" t="str">
        <f>IFERROR(VLOOKUP(G263,$AD$6:$AH$352,3,FALSE),"")</f>
        <v/>
      </c>
      <c r="J263" s="80"/>
      <c r="K263" s="80"/>
      <c r="L263" s="80"/>
      <c r="M263" s="80"/>
      <c r="N263" s="306"/>
      <c r="O263" s="175" t="str">
        <f>IF(C263="","",'OPĆI DIO'!$C$1)</f>
        <v/>
      </c>
      <c r="P263" s="40" t="str">
        <f t="shared" si="40"/>
        <v/>
      </c>
      <c r="Q263" s="40" t="str">
        <f t="shared" si="41"/>
        <v/>
      </c>
      <c r="R263" s="40" t="str">
        <f t="shared" si="42"/>
        <v/>
      </c>
      <c r="S263" s="40" t="str">
        <f t="shared" si="43"/>
        <v/>
      </c>
      <c r="T263" s="40" t="str">
        <f t="shared" si="44"/>
        <v/>
      </c>
      <c r="AD263" s="165" t="s">
        <v>4512</v>
      </c>
      <c r="AE263" s="165" t="s">
        <v>4513</v>
      </c>
      <c r="AF263" s="40" t="s">
        <v>2903</v>
      </c>
      <c r="AG263" s="40" t="s">
        <v>2904</v>
      </c>
      <c r="AH263" s="40" t="s">
        <v>2925</v>
      </c>
      <c r="AI263" s="40" t="s">
        <v>2933</v>
      </c>
    </row>
    <row r="264" spans="1:35">
      <c r="A264" s="44" t="str">
        <f>IF(C264="","",VLOOKUP('OPĆI DIO'!$C$1,'OPĆI DIO'!$O$4:$X$137,10,FALSE))</f>
        <v/>
      </c>
      <c r="B264" s="44" t="str">
        <f>IF(C264="","",VLOOKUP('OPĆI DIO'!$C$1,'OPĆI DIO'!$O$4:$X$137,9,FALSE))</f>
        <v/>
      </c>
      <c r="C264" s="50"/>
      <c r="D264" s="45" t="str">
        <f t="shared" si="45"/>
        <v/>
      </c>
      <c r="E264" s="50"/>
      <c r="F264" s="45" t="str">
        <f>IFERROR(VLOOKUP(E264,$X$5:$Z$128,2,FALSE),"")</f>
        <v/>
      </c>
      <c r="G264" s="81"/>
      <c r="H264" s="45" t="str">
        <f>IFERROR(VLOOKUP(G264,$AD$6:$AE$352,2,FALSE),"")</f>
        <v/>
      </c>
      <c r="I264" s="45" t="str">
        <f>IFERROR(VLOOKUP(G264,$AD$6:$AH$352,3,FALSE),"")</f>
        <v/>
      </c>
      <c r="J264" s="80"/>
      <c r="K264" s="80"/>
      <c r="L264" s="80"/>
      <c r="M264" s="80"/>
      <c r="N264" s="306"/>
      <c r="O264" s="175" t="str">
        <f>IF(C264="","",'OPĆI DIO'!$C$1)</f>
        <v/>
      </c>
      <c r="P264" s="40" t="str">
        <f t="shared" si="40"/>
        <v/>
      </c>
      <c r="Q264" s="40" t="str">
        <f t="shared" si="41"/>
        <v/>
      </c>
      <c r="R264" s="40" t="str">
        <f t="shared" si="42"/>
        <v/>
      </c>
      <c r="S264" s="40" t="str">
        <f t="shared" si="43"/>
        <v/>
      </c>
      <c r="T264" s="40" t="str">
        <f t="shared" si="44"/>
        <v/>
      </c>
      <c r="AD264" s="165" t="s">
        <v>1137</v>
      </c>
      <c r="AE264" s="165" t="s">
        <v>670</v>
      </c>
      <c r="AF264" s="40" t="s">
        <v>2903</v>
      </c>
      <c r="AG264" s="40" t="s">
        <v>2904</v>
      </c>
      <c r="AH264" s="40" t="s">
        <v>2925</v>
      </c>
      <c r="AI264" s="40" t="s">
        <v>2933</v>
      </c>
    </row>
    <row r="265" spans="1:35">
      <c r="A265" s="44" t="str">
        <f>IF(C265="","",VLOOKUP('OPĆI DIO'!$C$1,'OPĆI DIO'!$O$4:$X$137,10,FALSE))</f>
        <v/>
      </c>
      <c r="B265" s="44" t="str">
        <f>IF(C265="","",VLOOKUP('OPĆI DIO'!$C$1,'OPĆI DIO'!$O$4:$X$137,9,FALSE))</f>
        <v/>
      </c>
      <c r="C265" s="50"/>
      <c r="D265" s="45" t="str">
        <f t="shared" si="45"/>
        <v/>
      </c>
      <c r="E265" s="50"/>
      <c r="F265" s="45" t="str">
        <f>IFERROR(VLOOKUP(E265,$X$5:$Z$128,2,FALSE),"")</f>
        <v/>
      </c>
      <c r="G265" s="81"/>
      <c r="H265" s="45" t="str">
        <f>IFERROR(VLOOKUP(G265,$AD$6:$AE$352,2,FALSE),"")</f>
        <v/>
      </c>
      <c r="I265" s="45" t="str">
        <f>IFERROR(VLOOKUP(G265,$AD$6:$AH$352,3,FALSE),"")</f>
        <v/>
      </c>
      <c r="J265" s="80"/>
      <c r="K265" s="80"/>
      <c r="L265" s="80"/>
      <c r="M265" s="80"/>
      <c r="N265" s="306"/>
      <c r="O265" s="175" t="str">
        <f>IF(C265="","",'OPĆI DIO'!$C$1)</f>
        <v/>
      </c>
      <c r="P265" s="40" t="str">
        <f t="shared" si="40"/>
        <v/>
      </c>
      <c r="Q265" s="40" t="str">
        <f t="shared" si="41"/>
        <v/>
      </c>
      <c r="R265" s="40" t="str">
        <f t="shared" si="42"/>
        <v/>
      </c>
      <c r="S265" s="40" t="str">
        <f t="shared" si="43"/>
        <v/>
      </c>
      <c r="T265" s="40" t="str">
        <f t="shared" si="44"/>
        <v/>
      </c>
      <c r="AD265" s="165" t="s">
        <v>826</v>
      </c>
      <c r="AE265" s="165" t="s">
        <v>827</v>
      </c>
      <c r="AF265" s="40" t="s">
        <v>2907</v>
      </c>
      <c r="AG265" s="40" t="s">
        <v>2908</v>
      </c>
      <c r="AH265" s="40" t="s">
        <v>2925</v>
      </c>
      <c r="AI265" s="40" t="s">
        <v>2933</v>
      </c>
    </row>
    <row r="266" spans="1:35">
      <c r="A266" s="44" t="str">
        <f>IF(C266="","",VLOOKUP('OPĆI DIO'!$C$1,'OPĆI DIO'!$O$4:$X$137,10,FALSE))</f>
        <v/>
      </c>
      <c r="B266" s="44" t="str">
        <f>IF(C266="","",VLOOKUP('OPĆI DIO'!$C$1,'OPĆI DIO'!$O$4:$X$137,9,FALSE))</f>
        <v/>
      </c>
      <c r="C266" s="50"/>
      <c r="D266" s="45" t="str">
        <f t="shared" si="45"/>
        <v/>
      </c>
      <c r="E266" s="50"/>
      <c r="F266" s="45" t="str">
        <f>IFERROR(VLOOKUP(E266,$X$5:$Z$128,2,FALSE),"")</f>
        <v/>
      </c>
      <c r="G266" s="81"/>
      <c r="H266" s="45" t="str">
        <f>IFERROR(VLOOKUP(G266,$AD$6:$AE$352,2,FALSE),"")</f>
        <v/>
      </c>
      <c r="I266" s="45" t="str">
        <f>IFERROR(VLOOKUP(G266,$AD$6:$AH$352,3,FALSE),"")</f>
        <v/>
      </c>
      <c r="J266" s="80"/>
      <c r="K266" s="80"/>
      <c r="L266" s="80"/>
      <c r="M266" s="80"/>
      <c r="N266" s="306"/>
      <c r="O266" s="175" t="str">
        <f>IF(C266="","",'OPĆI DIO'!$C$1)</f>
        <v/>
      </c>
      <c r="P266" s="40" t="str">
        <f t="shared" si="40"/>
        <v/>
      </c>
      <c r="Q266" s="40" t="str">
        <f t="shared" si="41"/>
        <v/>
      </c>
      <c r="R266" s="40" t="str">
        <f t="shared" si="42"/>
        <v/>
      </c>
      <c r="S266" s="40" t="str">
        <f t="shared" si="43"/>
        <v/>
      </c>
      <c r="T266" s="40" t="str">
        <f t="shared" si="44"/>
        <v/>
      </c>
      <c r="AD266" s="165" t="s">
        <v>829</v>
      </c>
      <c r="AE266" s="165" t="s">
        <v>4514</v>
      </c>
      <c r="AF266" s="40" t="s">
        <v>2907</v>
      </c>
      <c r="AG266" s="40" t="s">
        <v>2908</v>
      </c>
      <c r="AH266" s="40" t="s">
        <v>2925</v>
      </c>
      <c r="AI266" s="40" t="s">
        <v>2933</v>
      </c>
    </row>
    <row r="267" spans="1:35">
      <c r="A267" s="44" t="str">
        <f>IF(C267="","",VLOOKUP('OPĆI DIO'!$C$1,'OPĆI DIO'!$O$4:$X$137,10,FALSE))</f>
        <v/>
      </c>
      <c r="B267" s="44" t="str">
        <f>IF(C267="","",VLOOKUP('OPĆI DIO'!$C$1,'OPĆI DIO'!$O$4:$X$137,9,FALSE))</f>
        <v/>
      </c>
      <c r="C267" s="50"/>
      <c r="D267" s="45" t="str">
        <f t="shared" si="45"/>
        <v/>
      </c>
      <c r="E267" s="50"/>
      <c r="F267" s="45" t="str">
        <f>IFERROR(VLOOKUP(E267,$X$5:$Z$128,2,FALSE),"")</f>
        <v/>
      </c>
      <c r="G267" s="81"/>
      <c r="H267" s="45" t="str">
        <f>IFERROR(VLOOKUP(G267,$AD$6:$AE$352,2,FALSE),"")</f>
        <v/>
      </c>
      <c r="I267" s="45" t="str">
        <f>IFERROR(VLOOKUP(G267,$AD$6:$AH$352,3,FALSE),"")</f>
        <v/>
      </c>
      <c r="J267" s="80"/>
      <c r="K267" s="80"/>
      <c r="L267" s="80"/>
      <c r="M267" s="80"/>
      <c r="N267" s="306"/>
      <c r="O267" s="175" t="str">
        <f>IF(C267="","",'OPĆI DIO'!$C$1)</f>
        <v/>
      </c>
      <c r="P267" s="40" t="str">
        <f t="shared" si="40"/>
        <v/>
      </c>
      <c r="Q267" s="40" t="str">
        <f t="shared" si="41"/>
        <v/>
      </c>
      <c r="R267" s="40" t="str">
        <f t="shared" si="42"/>
        <v/>
      </c>
      <c r="S267" s="40" t="str">
        <f t="shared" si="43"/>
        <v/>
      </c>
      <c r="T267" s="40" t="str">
        <f t="shared" si="44"/>
        <v/>
      </c>
      <c r="AD267" s="165" t="s">
        <v>830</v>
      </c>
      <c r="AE267" s="165" t="s">
        <v>831</v>
      </c>
      <c r="AF267" s="40" t="s">
        <v>2907</v>
      </c>
      <c r="AG267" s="40" t="s">
        <v>2908</v>
      </c>
      <c r="AH267" s="40" t="s">
        <v>2925</v>
      </c>
      <c r="AI267" s="40" t="s">
        <v>2935</v>
      </c>
    </row>
    <row r="268" spans="1:35">
      <c r="A268" s="44" t="str">
        <f>IF(C268="","",VLOOKUP('OPĆI DIO'!$C$1,'OPĆI DIO'!$O$4:$X$137,10,FALSE))</f>
        <v/>
      </c>
      <c r="B268" s="44" t="str">
        <f>IF(C268="","",VLOOKUP('OPĆI DIO'!$C$1,'OPĆI DIO'!$O$4:$X$137,9,FALSE))</f>
        <v/>
      </c>
      <c r="C268" s="50"/>
      <c r="D268" s="45" t="str">
        <f t="shared" si="45"/>
        <v/>
      </c>
      <c r="E268" s="50"/>
      <c r="F268" s="45" t="str">
        <f>IFERROR(VLOOKUP(E268,$X$5:$Z$128,2,FALSE),"")</f>
        <v/>
      </c>
      <c r="G268" s="81"/>
      <c r="H268" s="45" t="str">
        <f>IFERROR(VLOOKUP(G268,$AD$6:$AE$352,2,FALSE),"")</f>
        <v/>
      </c>
      <c r="I268" s="45" t="str">
        <f>IFERROR(VLOOKUP(G268,$AD$6:$AH$352,3,FALSE),"")</f>
        <v/>
      </c>
      <c r="J268" s="80"/>
      <c r="K268" s="80"/>
      <c r="L268" s="80"/>
      <c r="M268" s="80"/>
      <c r="N268" s="306"/>
      <c r="O268" s="175" t="str">
        <f>IF(C268="","",'OPĆI DIO'!$C$1)</f>
        <v/>
      </c>
      <c r="P268" s="40" t="str">
        <f t="shared" si="40"/>
        <v/>
      </c>
      <c r="Q268" s="40" t="str">
        <f t="shared" si="41"/>
        <v/>
      </c>
      <c r="R268" s="40" t="str">
        <f t="shared" si="42"/>
        <v/>
      </c>
      <c r="S268" s="40" t="str">
        <f t="shared" si="43"/>
        <v/>
      </c>
      <c r="T268" s="40" t="str">
        <f t="shared" si="44"/>
        <v/>
      </c>
      <c r="AD268" s="165" t="s">
        <v>832</v>
      </c>
      <c r="AE268" s="165" t="s">
        <v>833</v>
      </c>
      <c r="AF268" s="40" t="s">
        <v>2907</v>
      </c>
      <c r="AG268" s="40" t="s">
        <v>2908</v>
      </c>
      <c r="AH268" s="40" t="s">
        <v>2925</v>
      </c>
      <c r="AI268" s="40" t="s">
        <v>2935</v>
      </c>
    </row>
    <row r="269" spans="1:35">
      <c r="A269" s="44" t="str">
        <f>IF(C269="","",VLOOKUP('OPĆI DIO'!$C$1,'OPĆI DIO'!$O$4:$X$137,10,FALSE))</f>
        <v/>
      </c>
      <c r="B269" s="44" t="str">
        <f>IF(C269="","",VLOOKUP('OPĆI DIO'!$C$1,'OPĆI DIO'!$O$4:$X$137,9,FALSE))</f>
        <v/>
      </c>
      <c r="C269" s="50"/>
      <c r="D269" s="45" t="str">
        <f t="shared" si="45"/>
        <v/>
      </c>
      <c r="E269" s="50"/>
      <c r="F269" s="45" t="str">
        <f>IFERROR(VLOOKUP(E269,$X$5:$Z$128,2,FALSE),"")</f>
        <v/>
      </c>
      <c r="G269" s="81"/>
      <c r="H269" s="45" t="str">
        <f>IFERROR(VLOOKUP(G269,$AD$6:$AE$352,2,FALSE),"")</f>
        <v/>
      </c>
      <c r="I269" s="45" t="str">
        <f>IFERROR(VLOOKUP(G269,$AD$6:$AH$352,3,FALSE),"")</f>
        <v/>
      </c>
      <c r="J269" s="80"/>
      <c r="K269" s="80"/>
      <c r="L269" s="80"/>
      <c r="M269" s="80"/>
      <c r="N269" s="306"/>
      <c r="O269" s="175" t="str">
        <f>IF(C269="","",'OPĆI DIO'!$C$1)</f>
        <v/>
      </c>
      <c r="P269" s="40" t="str">
        <f t="shared" si="40"/>
        <v/>
      </c>
      <c r="Q269" s="40" t="str">
        <f t="shared" si="41"/>
        <v/>
      </c>
      <c r="R269" s="40" t="str">
        <f t="shared" si="42"/>
        <v/>
      </c>
      <c r="S269" s="40" t="str">
        <f t="shared" si="43"/>
        <v/>
      </c>
      <c r="T269" s="40" t="str">
        <f t="shared" si="44"/>
        <v/>
      </c>
      <c r="AD269" s="165" t="s">
        <v>834</v>
      </c>
      <c r="AE269" s="165" t="s">
        <v>835</v>
      </c>
      <c r="AF269" s="40" t="s">
        <v>2907</v>
      </c>
      <c r="AG269" s="40" t="s">
        <v>2908</v>
      </c>
      <c r="AH269" s="40" t="s">
        <v>2925</v>
      </c>
      <c r="AI269" s="40" t="s">
        <v>2935</v>
      </c>
    </row>
    <row r="270" spans="1:35">
      <c r="A270" s="44" t="str">
        <f>IF(C270="","",VLOOKUP('OPĆI DIO'!$C$1,'OPĆI DIO'!$O$4:$X$137,10,FALSE))</f>
        <v/>
      </c>
      <c r="B270" s="44" t="str">
        <f>IF(C270="","",VLOOKUP('OPĆI DIO'!$C$1,'OPĆI DIO'!$O$4:$X$137,9,FALSE))</f>
        <v/>
      </c>
      <c r="C270" s="50"/>
      <c r="D270" s="45" t="str">
        <f t="shared" si="45"/>
        <v/>
      </c>
      <c r="E270" s="50"/>
      <c r="F270" s="45" t="str">
        <f>IFERROR(VLOOKUP(E270,$X$5:$Z$128,2,FALSE),"")</f>
        <v/>
      </c>
      <c r="G270" s="81"/>
      <c r="H270" s="45" t="str">
        <f>IFERROR(VLOOKUP(G270,$AD$6:$AE$352,2,FALSE),"")</f>
        <v/>
      </c>
      <c r="I270" s="45" t="str">
        <f>IFERROR(VLOOKUP(G270,$AD$6:$AH$352,3,FALSE),"")</f>
        <v/>
      </c>
      <c r="J270" s="80"/>
      <c r="K270" s="80"/>
      <c r="L270" s="80"/>
      <c r="M270" s="80"/>
      <c r="N270" s="306"/>
      <c r="O270" s="175" t="str">
        <f>IF(C270="","",'OPĆI DIO'!$C$1)</f>
        <v/>
      </c>
      <c r="P270" s="40" t="str">
        <f t="shared" si="40"/>
        <v/>
      </c>
      <c r="Q270" s="40" t="str">
        <f t="shared" si="41"/>
        <v/>
      </c>
      <c r="R270" s="40" t="str">
        <f t="shared" si="42"/>
        <v/>
      </c>
      <c r="S270" s="40" t="str">
        <f t="shared" si="43"/>
        <v/>
      </c>
      <c r="T270" s="40" t="str">
        <f t="shared" si="44"/>
        <v/>
      </c>
      <c r="AD270" s="165" t="s">
        <v>836</v>
      </c>
      <c r="AE270" s="165" t="s">
        <v>837</v>
      </c>
      <c r="AF270" s="40" t="s">
        <v>2907</v>
      </c>
      <c r="AG270" s="40" t="s">
        <v>2908</v>
      </c>
      <c r="AH270" s="40" t="s">
        <v>2925</v>
      </c>
      <c r="AI270" s="40" t="s">
        <v>2935</v>
      </c>
    </row>
    <row r="271" spans="1:35">
      <c r="A271" s="44" t="str">
        <f>IF(C271="","",VLOOKUP('OPĆI DIO'!$C$1,'OPĆI DIO'!$O$4:$X$137,10,FALSE))</f>
        <v/>
      </c>
      <c r="B271" s="44" t="str">
        <f>IF(C271="","",VLOOKUP('OPĆI DIO'!$C$1,'OPĆI DIO'!$O$4:$X$137,9,FALSE))</f>
        <v/>
      </c>
      <c r="C271" s="50"/>
      <c r="D271" s="45" t="str">
        <f t="shared" si="45"/>
        <v/>
      </c>
      <c r="E271" s="50"/>
      <c r="F271" s="45" t="str">
        <f>IFERROR(VLOOKUP(E271,$X$5:$Z$128,2,FALSE),"")</f>
        <v/>
      </c>
      <c r="G271" s="81"/>
      <c r="H271" s="45" t="str">
        <f>IFERROR(VLOOKUP(G271,$AD$6:$AE$352,2,FALSE),"")</f>
        <v/>
      </c>
      <c r="I271" s="45" t="str">
        <f>IFERROR(VLOOKUP(G271,$AD$6:$AH$352,3,FALSE),"")</f>
        <v/>
      </c>
      <c r="J271" s="80"/>
      <c r="K271" s="80"/>
      <c r="L271" s="80"/>
      <c r="M271" s="80"/>
      <c r="N271" s="306"/>
      <c r="O271" s="175" t="str">
        <f>IF(C271="","",'OPĆI DIO'!$C$1)</f>
        <v/>
      </c>
      <c r="P271" s="40" t="str">
        <f t="shared" si="40"/>
        <v/>
      </c>
      <c r="Q271" s="40" t="str">
        <f t="shared" si="41"/>
        <v/>
      </c>
      <c r="R271" s="40" t="str">
        <f t="shared" si="42"/>
        <v/>
      </c>
      <c r="S271" s="40" t="str">
        <f t="shared" si="43"/>
        <v/>
      </c>
      <c r="T271" s="40" t="str">
        <f t="shared" si="44"/>
        <v/>
      </c>
      <c r="AD271" s="165" t="s">
        <v>838</v>
      </c>
      <c r="AE271" s="165" t="s">
        <v>839</v>
      </c>
      <c r="AF271" s="40" t="s">
        <v>2907</v>
      </c>
      <c r="AG271" s="40" t="s">
        <v>2908</v>
      </c>
      <c r="AH271" s="40" t="s">
        <v>2925</v>
      </c>
      <c r="AI271" s="40" t="s">
        <v>2935</v>
      </c>
    </row>
    <row r="272" spans="1:35">
      <c r="A272" s="44" t="str">
        <f>IF(C272="","",VLOOKUP('OPĆI DIO'!$C$1,'OPĆI DIO'!$O$4:$X$137,10,FALSE))</f>
        <v/>
      </c>
      <c r="B272" s="44" t="str">
        <f>IF(C272="","",VLOOKUP('OPĆI DIO'!$C$1,'OPĆI DIO'!$O$4:$X$137,9,FALSE))</f>
        <v/>
      </c>
      <c r="C272" s="50"/>
      <c r="D272" s="45" t="str">
        <f t="shared" si="45"/>
        <v/>
      </c>
      <c r="E272" s="50"/>
      <c r="F272" s="45" t="str">
        <f>IFERROR(VLOOKUP(E272,$X$5:$Z$128,2,FALSE),"")</f>
        <v/>
      </c>
      <c r="G272" s="81"/>
      <c r="H272" s="45" t="str">
        <f>IFERROR(VLOOKUP(G272,$AD$6:$AE$352,2,FALSE),"")</f>
        <v/>
      </c>
      <c r="I272" s="45" t="str">
        <f>IFERROR(VLOOKUP(G272,$AD$6:$AH$352,3,FALSE),"")</f>
        <v/>
      </c>
      <c r="J272" s="80"/>
      <c r="K272" s="80"/>
      <c r="L272" s="80"/>
      <c r="M272" s="80"/>
      <c r="N272" s="306"/>
      <c r="O272" s="175" t="str">
        <f>IF(C272="","",'OPĆI DIO'!$C$1)</f>
        <v/>
      </c>
      <c r="P272" s="40" t="str">
        <f t="shared" si="40"/>
        <v/>
      </c>
      <c r="Q272" s="40" t="str">
        <f t="shared" si="41"/>
        <v/>
      </c>
      <c r="R272" s="40" t="str">
        <f t="shared" si="42"/>
        <v/>
      </c>
      <c r="S272" s="40" t="str">
        <f t="shared" si="43"/>
        <v/>
      </c>
      <c r="T272" s="40" t="str">
        <f t="shared" si="44"/>
        <v/>
      </c>
      <c r="AD272" s="165" t="s">
        <v>840</v>
      </c>
      <c r="AE272" s="165" t="s">
        <v>841</v>
      </c>
      <c r="AF272" s="40" t="s">
        <v>2907</v>
      </c>
      <c r="AG272" s="40" t="s">
        <v>2908</v>
      </c>
      <c r="AH272" s="40" t="s">
        <v>2925</v>
      </c>
      <c r="AI272" s="40" t="s">
        <v>2935</v>
      </c>
    </row>
    <row r="273" spans="1:35">
      <c r="A273" s="44" t="str">
        <f>IF(C273="","",VLOOKUP('OPĆI DIO'!$C$1,'OPĆI DIO'!$O$4:$X$137,10,FALSE))</f>
        <v/>
      </c>
      <c r="B273" s="44" t="str">
        <f>IF(C273="","",VLOOKUP('OPĆI DIO'!$C$1,'OPĆI DIO'!$O$4:$X$137,9,FALSE))</f>
        <v/>
      </c>
      <c r="C273" s="50"/>
      <c r="D273" s="45" t="str">
        <f t="shared" si="45"/>
        <v/>
      </c>
      <c r="E273" s="50"/>
      <c r="F273" s="45" t="str">
        <f>IFERROR(VLOOKUP(E273,$X$5:$Z$128,2,FALSE),"")</f>
        <v/>
      </c>
      <c r="G273" s="81"/>
      <c r="H273" s="45" t="str">
        <f>IFERROR(VLOOKUP(G273,$AD$6:$AE$352,2,FALSE),"")</f>
        <v/>
      </c>
      <c r="I273" s="45" t="str">
        <f>IFERROR(VLOOKUP(G273,$AD$6:$AH$352,3,FALSE),"")</f>
        <v/>
      </c>
      <c r="J273" s="80"/>
      <c r="K273" s="80"/>
      <c r="L273" s="80"/>
      <c r="M273" s="80"/>
      <c r="N273" s="306"/>
      <c r="O273" s="175" t="str">
        <f>IF(C273="","",'OPĆI DIO'!$C$1)</f>
        <v/>
      </c>
      <c r="P273" s="40" t="str">
        <f t="shared" si="40"/>
        <v/>
      </c>
      <c r="Q273" s="40" t="str">
        <f t="shared" si="41"/>
        <v/>
      </c>
      <c r="R273" s="40" t="str">
        <f t="shared" si="42"/>
        <v/>
      </c>
      <c r="S273" s="40" t="str">
        <f t="shared" si="43"/>
        <v/>
      </c>
      <c r="T273" s="40" t="str">
        <f t="shared" si="44"/>
        <v/>
      </c>
      <c r="AD273" s="165" t="s">
        <v>842</v>
      </c>
      <c r="AE273" s="165" t="s">
        <v>843</v>
      </c>
      <c r="AF273" s="40" t="s">
        <v>2907</v>
      </c>
      <c r="AG273" s="40" t="s">
        <v>2908</v>
      </c>
      <c r="AH273" s="40" t="s">
        <v>2925</v>
      </c>
      <c r="AI273" s="40" t="s">
        <v>2935</v>
      </c>
    </row>
    <row r="274" spans="1:35">
      <c r="A274" s="44" t="str">
        <f>IF(C274="","",VLOOKUP('OPĆI DIO'!$C$1,'OPĆI DIO'!$O$4:$X$137,10,FALSE))</f>
        <v/>
      </c>
      <c r="B274" s="44" t="str">
        <f>IF(C274="","",VLOOKUP('OPĆI DIO'!$C$1,'OPĆI DIO'!$O$4:$X$137,9,FALSE))</f>
        <v/>
      </c>
      <c r="C274" s="50"/>
      <c r="D274" s="45" t="str">
        <f t="shared" si="45"/>
        <v/>
      </c>
      <c r="E274" s="50"/>
      <c r="F274" s="45" t="str">
        <f>IFERROR(VLOOKUP(E274,$X$5:$Z$128,2,FALSE),"")</f>
        <v/>
      </c>
      <c r="G274" s="81"/>
      <c r="H274" s="45" t="str">
        <f>IFERROR(VLOOKUP(G274,$AD$6:$AE$352,2,FALSE),"")</f>
        <v/>
      </c>
      <c r="I274" s="45" t="str">
        <f>IFERROR(VLOOKUP(G274,$AD$6:$AH$352,3,FALSE),"")</f>
        <v/>
      </c>
      <c r="J274" s="80"/>
      <c r="K274" s="80"/>
      <c r="L274" s="80"/>
      <c r="M274" s="80"/>
      <c r="N274" s="306"/>
      <c r="O274" s="175" t="str">
        <f>IF(C274="","",'OPĆI DIO'!$C$1)</f>
        <v/>
      </c>
      <c r="P274" s="40" t="str">
        <f t="shared" si="40"/>
        <v/>
      </c>
      <c r="Q274" s="40" t="str">
        <f t="shared" si="41"/>
        <v/>
      </c>
      <c r="R274" s="40" t="str">
        <f t="shared" si="42"/>
        <v/>
      </c>
      <c r="S274" s="40" t="str">
        <f t="shared" si="43"/>
        <v/>
      </c>
      <c r="T274" s="40" t="str">
        <f t="shared" si="44"/>
        <v/>
      </c>
      <c r="AD274" s="165" t="s">
        <v>844</v>
      </c>
      <c r="AE274" s="165" t="s">
        <v>845</v>
      </c>
      <c r="AF274" s="40" t="s">
        <v>2907</v>
      </c>
      <c r="AG274" s="40" t="s">
        <v>2908</v>
      </c>
      <c r="AH274" s="40" t="s">
        <v>2925</v>
      </c>
      <c r="AI274" s="40" t="s">
        <v>2935</v>
      </c>
    </row>
    <row r="275" spans="1:35">
      <c r="A275" s="44" t="str">
        <f>IF(C275="","",VLOOKUP('OPĆI DIO'!$C$1,'OPĆI DIO'!$O$4:$X$137,10,FALSE))</f>
        <v/>
      </c>
      <c r="B275" s="44" t="str">
        <f>IF(C275="","",VLOOKUP('OPĆI DIO'!$C$1,'OPĆI DIO'!$O$4:$X$137,9,FALSE))</f>
        <v/>
      </c>
      <c r="C275" s="50"/>
      <c r="D275" s="45" t="str">
        <f t="shared" si="45"/>
        <v/>
      </c>
      <c r="E275" s="50"/>
      <c r="F275" s="45" t="str">
        <f>IFERROR(VLOOKUP(E275,$X$5:$Z$128,2,FALSE),"")</f>
        <v/>
      </c>
      <c r="G275" s="81"/>
      <c r="H275" s="45" t="str">
        <f>IFERROR(VLOOKUP(G275,$AD$6:$AE$352,2,FALSE),"")</f>
        <v/>
      </c>
      <c r="I275" s="45" t="str">
        <f>IFERROR(VLOOKUP(G275,$AD$6:$AH$352,3,FALSE),"")</f>
        <v/>
      </c>
      <c r="J275" s="80"/>
      <c r="K275" s="80"/>
      <c r="L275" s="80"/>
      <c r="M275" s="80"/>
      <c r="N275" s="306"/>
      <c r="O275" s="175" t="str">
        <f>IF(C275="","",'OPĆI DIO'!$C$1)</f>
        <v/>
      </c>
      <c r="P275" s="40" t="str">
        <f t="shared" si="40"/>
        <v/>
      </c>
      <c r="Q275" s="40" t="str">
        <f t="shared" si="41"/>
        <v/>
      </c>
      <c r="R275" s="40" t="str">
        <f t="shared" si="42"/>
        <v/>
      </c>
      <c r="S275" s="40" t="str">
        <f t="shared" si="43"/>
        <v/>
      </c>
      <c r="T275" s="40" t="str">
        <f t="shared" si="44"/>
        <v/>
      </c>
      <c r="AD275" s="165" t="s">
        <v>846</v>
      </c>
      <c r="AE275" s="165" t="s">
        <v>847</v>
      </c>
      <c r="AF275" s="40" t="s">
        <v>2907</v>
      </c>
      <c r="AG275" s="40" t="s">
        <v>2908</v>
      </c>
      <c r="AH275" s="40" t="s">
        <v>2925</v>
      </c>
      <c r="AI275" s="40" t="s">
        <v>2935</v>
      </c>
    </row>
    <row r="276" spans="1:35">
      <c r="A276" s="44" t="str">
        <f>IF(C276="","",VLOOKUP('OPĆI DIO'!$C$1,'OPĆI DIO'!$O$4:$X$137,10,FALSE))</f>
        <v/>
      </c>
      <c r="B276" s="44" t="str">
        <f>IF(C276="","",VLOOKUP('OPĆI DIO'!$C$1,'OPĆI DIO'!$O$4:$X$137,9,FALSE))</f>
        <v/>
      </c>
      <c r="C276" s="50"/>
      <c r="D276" s="45" t="str">
        <f t="shared" si="45"/>
        <v/>
      </c>
      <c r="E276" s="50"/>
      <c r="F276" s="45" t="str">
        <f>IFERROR(VLOOKUP(E276,$X$5:$Z$128,2,FALSE),"")</f>
        <v/>
      </c>
      <c r="G276" s="81"/>
      <c r="H276" s="45" t="str">
        <f>IFERROR(VLOOKUP(G276,$AD$6:$AE$352,2,FALSE),"")</f>
        <v/>
      </c>
      <c r="I276" s="45" t="str">
        <f>IFERROR(VLOOKUP(G276,$AD$6:$AH$352,3,FALSE),"")</f>
        <v/>
      </c>
      <c r="J276" s="80"/>
      <c r="K276" s="80"/>
      <c r="L276" s="80"/>
      <c r="M276" s="80"/>
      <c r="N276" s="306"/>
      <c r="O276" s="175" t="str">
        <f>IF(C276="","",'OPĆI DIO'!$C$1)</f>
        <v/>
      </c>
      <c r="P276" s="40" t="str">
        <f t="shared" si="40"/>
        <v/>
      </c>
      <c r="Q276" s="40" t="str">
        <f t="shared" si="41"/>
        <v/>
      </c>
      <c r="R276" s="40" t="str">
        <f t="shared" si="42"/>
        <v/>
      </c>
      <c r="S276" s="40" t="str">
        <f t="shared" si="43"/>
        <v/>
      </c>
      <c r="T276" s="40" t="str">
        <f t="shared" si="44"/>
        <v/>
      </c>
      <c r="AD276" s="165" t="s">
        <v>1138</v>
      </c>
      <c r="AE276" s="165" t="s">
        <v>1139</v>
      </c>
      <c r="AF276" s="40" t="s">
        <v>2907</v>
      </c>
      <c r="AG276" s="40" t="s">
        <v>2908</v>
      </c>
      <c r="AH276" s="40" t="s">
        <v>2925</v>
      </c>
      <c r="AI276" s="40" t="s">
        <v>2935</v>
      </c>
    </row>
    <row r="277" spans="1:35">
      <c r="A277" s="44" t="str">
        <f>IF(C277="","",VLOOKUP('OPĆI DIO'!$C$1,'OPĆI DIO'!$O$4:$X$137,10,FALSE))</f>
        <v/>
      </c>
      <c r="B277" s="44" t="str">
        <f>IF(C277="","",VLOOKUP('OPĆI DIO'!$C$1,'OPĆI DIO'!$O$4:$X$137,9,FALSE))</f>
        <v/>
      </c>
      <c r="C277" s="50"/>
      <c r="D277" s="45" t="str">
        <f t="shared" si="45"/>
        <v/>
      </c>
      <c r="E277" s="50"/>
      <c r="F277" s="45" t="str">
        <f>IFERROR(VLOOKUP(E277,$X$5:$Z$128,2,FALSE),"")</f>
        <v/>
      </c>
      <c r="G277" s="81"/>
      <c r="H277" s="45" t="str">
        <f>IFERROR(VLOOKUP(G277,$AD$6:$AE$352,2,FALSE),"")</f>
        <v/>
      </c>
      <c r="I277" s="45" t="str">
        <f>IFERROR(VLOOKUP(G277,$AD$6:$AH$352,3,FALSE),"")</f>
        <v/>
      </c>
      <c r="J277" s="80"/>
      <c r="K277" s="80"/>
      <c r="L277" s="80"/>
      <c r="M277" s="80"/>
      <c r="N277" s="306"/>
      <c r="O277" s="175" t="str">
        <f>IF(C277="","",'OPĆI DIO'!$C$1)</f>
        <v/>
      </c>
      <c r="P277" s="40" t="str">
        <f t="shared" si="40"/>
        <v/>
      </c>
      <c r="Q277" s="40" t="str">
        <f t="shared" si="41"/>
        <v/>
      </c>
      <c r="R277" s="40" t="str">
        <f t="shared" si="42"/>
        <v/>
      </c>
      <c r="S277" s="40" t="str">
        <f t="shared" si="43"/>
        <v/>
      </c>
      <c r="T277" s="40" t="str">
        <f t="shared" si="44"/>
        <v/>
      </c>
      <c r="AD277" s="165" t="s">
        <v>1427</v>
      </c>
      <c r="AE277" s="165" t="s">
        <v>1428</v>
      </c>
      <c r="AF277" s="40" t="s">
        <v>2907</v>
      </c>
      <c r="AG277" s="40" t="s">
        <v>2908</v>
      </c>
      <c r="AH277" s="40" t="s">
        <v>2925</v>
      </c>
      <c r="AI277" s="40" t="s">
        <v>2935</v>
      </c>
    </row>
    <row r="278" spans="1:35">
      <c r="A278" s="44" t="str">
        <f>IF(C278="","",VLOOKUP('OPĆI DIO'!$C$1,'OPĆI DIO'!$O$4:$X$137,10,FALSE))</f>
        <v/>
      </c>
      <c r="B278" s="44" t="str">
        <f>IF(C278="","",VLOOKUP('OPĆI DIO'!$C$1,'OPĆI DIO'!$O$4:$X$137,9,FALSE))</f>
        <v/>
      </c>
      <c r="C278" s="50"/>
      <c r="D278" s="45" t="str">
        <f t="shared" si="45"/>
        <v/>
      </c>
      <c r="E278" s="50"/>
      <c r="F278" s="45" t="str">
        <f>IFERROR(VLOOKUP(E278,$X$5:$Z$128,2,FALSE),"")</f>
        <v/>
      </c>
      <c r="G278" s="81"/>
      <c r="H278" s="45" t="str">
        <f>IFERROR(VLOOKUP(G278,$AD$6:$AE$352,2,FALSE),"")</f>
        <v/>
      </c>
      <c r="I278" s="45" t="str">
        <f>IFERROR(VLOOKUP(G278,$AD$6:$AH$352,3,FALSE),"")</f>
        <v/>
      </c>
      <c r="J278" s="80"/>
      <c r="K278" s="80"/>
      <c r="L278" s="80"/>
      <c r="M278" s="80"/>
      <c r="N278" s="306"/>
      <c r="O278" s="175" t="str">
        <f>IF(C278="","",'OPĆI DIO'!$C$1)</f>
        <v/>
      </c>
      <c r="P278" s="40" t="str">
        <f t="shared" si="40"/>
        <v/>
      </c>
      <c r="Q278" s="40" t="str">
        <f t="shared" si="41"/>
        <v/>
      </c>
      <c r="R278" s="40" t="str">
        <f t="shared" si="42"/>
        <v/>
      </c>
      <c r="S278" s="40" t="str">
        <f t="shared" si="43"/>
        <v/>
      </c>
      <c r="T278" s="40" t="str">
        <f t="shared" si="44"/>
        <v/>
      </c>
      <c r="AD278" s="165" t="s">
        <v>2113</v>
      </c>
      <c r="AE278" s="165" t="s">
        <v>2114</v>
      </c>
      <c r="AF278" s="40" t="s">
        <v>2907</v>
      </c>
      <c r="AG278" s="40" t="s">
        <v>2908</v>
      </c>
      <c r="AH278" s="40" t="s">
        <v>2925</v>
      </c>
      <c r="AI278" s="40" t="s">
        <v>2935</v>
      </c>
    </row>
    <row r="279" spans="1:35">
      <c r="A279" s="44" t="str">
        <f>IF(C279="","",VLOOKUP('OPĆI DIO'!$C$1,'OPĆI DIO'!$O$4:$X$137,10,FALSE))</f>
        <v/>
      </c>
      <c r="B279" s="44" t="str">
        <f>IF(C279="","",VLOOKUP('OPĆI DIO'!$C$1,'OPĆI DIO'!$O$4:$X$137,9,FALSE))</f>
        <v/>
      </c>
      <c r="C279" s="50"/>
      <c r="D279" s="45" t="str">
        <f t="shared" si="45"/>
        <v/>
      </c>
      <c r="E279" s="50"/>
      <c r="F279" s="45" t="str">
        <f>IFERROR(VLOOKUP(E279,$X$5:$Z$128,2,FALSE),"")</f>
        <v/>
      </c>
      <c r="G279" s="81"/>
      <c r="H279" s="45" t="str">
        <f>IFERROR(VLOOKUP(G279,$AD$6:$AE$352,2,FALSE),"")</f>
        <v/>
      </c>
      <c r="I279" s="45" t="str">
        <f>IFERROR(VLOOKUP(G279,$AD$6:$AH$352,3,FALSE),"")</f>
        <v/>
      </c>
      <c r="J279" s="80"/>
      <c r="K279" s="80"/>
      <c r="L279" s="80"/>
      <c r="M279" s="80"/>
      <c r="N279" s="306"/>
      <c r="O279" s="175" t="str">
        <f>IF(C279="","",'OPĆI DIO'!$C$1)</f>
        <v/>
      </c>
      <c r="P279" s="40" t="str">
        <f t="shared" si="40"/>
        <v/>
      </c>
      <c r="Q279" s="40" t="str">
        <f t="shared" si="41"/>
        <v/>
      </c>
      <c r="R279" s="40" t="str">
        <f t="shared" si="42"/>
        <v/>
      </c>
      <c r="S279" s="40" t="str">
        <f t="shared" si="43"/>
        <v/>
      </c>
      <c r="T279" s="40" t="str">
        <f t="shared" si="44"/>
        <v/>
      </c>
      <c r="AD279" s="165" t="s">
        <v>1429</v>
      </c>
      <c r="AE279" s="165" t="s">
        <v>1430</v>
      </c>
      <c r="AF279" s="40" t="s">
        <v>2907</v>
      </c>
      <c r="AG279" s="40" t="s">
        <v>2908</v>
      </c>
      <c r="AH279" s="40" t="s">
        <v>2925</v>
      </c>
      <c r="AI279" s="40" t="s">
        <v>2935</v>
      </c>
    </row>
    <row r="280" spans="1:35">
      <c r="A280" s="44" t="str">
        <f>IF(C280="","",VLOOKUP('OPĆI DIO'!$C$1,'OPĆI DIO'!$O$4:$X$137,10,FALSE))</f>
        <v/>
      </c>
      <c r="B280" s="44" t="str">
        <f>IF(C280="","",VLOOKUP('OPĆI DIO'!$C$1,'OPĆI DIO'!$O$4:$X$137,9,FALSE))</f>
        <v/>
      </c>
      <c r="C280" s="50"/>
      <c r="D280" s="45" t="str">
        <f t="shared" si="45"/>
        <v/>
      </c>
      <c r="E280" s="50"/>
      <c r="F280" s="45" t="str">
        <f>IFERROR(VLOOKUP(E280,$X$5:$Z$128,2,FALSE),"")</f>
        <v/>
      </c>
      <c r="G280" s="81"/>
      <c r="H280" s="45" t="str">
        <f>IFERROR(VLOOKUP(G280,$AD$6:$AE$352,2,FALSE),"")</f>
        <v/>
      </c>
      <c r="I280" s="45" t="str">
        <f>IFERROR(VLOOKUP(G280,$AD$6:$AH$352,3,FALSE),"")</f>
        <v/>
      </c>
      <c r="J280" s="80"/>
      <c r="K280" s="80"/>
      <c r="L280" s="80"/>
      <c r="M280" s="80"/>
      <c r="N280" s="306"/>
      <c r="O280" s="175" t="str">
        <f>IF(C280="","",'OPĆI DIO'!$C$1)</f>
        <v/>
      </c>
      <c r="P280" s="40" t="str">
        <f t="shared" si="40"/>
        <v/>
      </c>
      <c r="Q280" s="40" t="str">
        <f t="shared" si="41"/>
        <v/>
      </c>
      <c r="R280" s="40" t="str">
        <f t="shared" si="42"/>
        <v/>
      </c>
      <c r="S280" s="40" t="str">
        <f t="shared" si="43"/>
        <v/>
      </c>
      <c r="T280" s="40" t="str">
        <f t="shared" si="44"/>
        <v/>
      </c>
      <c r="AD280" s="165" t="s">
        <v>3064</v>
      </c>
      <c r="AE280" s="165" t="s">
        <v>3065</v>
      </c>
      <c r="AF280" s="40" t="s">
        <v>2907</v>
      </c>
      <c r="AG280" s="40" t="s">
        <v>2908</v>
      </c>
      <c r="AH280" s="40" t="s">
        <v>2925</v>
      </c>
      <c r="AI280" s="40" t="s">
        <v>2935</v>
      </c>
    </row>
    <row r="281" spans="1:35">
      <c r="A281" s="44" t="str">
        <f>IF(C281="","",VLOOKUP('OPĆI DIO'!$C$1,'OPĆI DIO'!$O$4:$X$137,10,FALSE))</f>
        <v/>
      </c>
      <c r="B281" s="44" t="str">
        <f>IF(C281="","",VLOOKUP('OPĆI DIO'!$C$1,'OPĆI DIO'!$O$4:$X$137,9,FALSE))</f>
        <v/>
      </c>
      <c r="C281" s="50"/>
      <c r="D281" s="45" t="str">
        <f t="shared" si="45"/>
        <v/>
      </c>
      <c r="E281" s="50"/>
      <c r="F281" s="45" t="str">
        <f>IFERROR(VLOOKUP(E281,$X$5:$Z$128,2,FALSE),"")</f>
        <v/>
      </c>
      <c r="G281" s="81"/>
      <c r="H281" s="45" t="str">
        <f>IFERROR(VLOOKUP(G281,$AD$6:$AE$352,2,FALSE),"")</f>
        <v/>
      </c>
      <c r="I281" s="45" t="str">
        <f>IFERROR(VLOOKUP(G281,$AD$6:$AH$352,3,FALSE),"")</f>
        <v/>
      </c>
      <c r="J281" s="80"/>
      <c r="K281" s="80"/>
      <c r="L281" s="80"/>
      <c r="M281" s="80"/>
      <c r="N281" s="306"/>
      <c r="O281" s="175" t="str">
        <f>IF(C281="","",'OPĆI DIO'!$C$1)</f>
        <v/>
      </c>
      <c r="P281" s="40" t="str">
        <f t="shared" si="40"/>
        <v/>
      </c>
      <c r="Q281" s="40" t="str">
        <f t="shared" si="41"/>
        <v/>
      </c>
      <c r="R281" s="40" t="str">
        <f t="shared" si="42"/>
        <v/>
      </c>
      <c r="S281" s="40" t="str">
        <f t="shared" si="43"/>
        <v/>
      </c>
      <c r="T281" s="40" t="str">
        <f t="shared" si="44"/>
        <v/>
      </c>
      <c r="AD281" s="165" t="s">
        <v>3066</v>
      </c>
      <c r="AE281" s="165" t="s">
        <v>3032</v>
      </c>
      <c r="AF281" s="40" t="s">
        <v>2907</v>
      </c>
      <c r="AG281" s="40" t="s">
        <v>2908</v>
      </c>
      <c r="AH281" s="40" t="s">
        <v>2925</v>
      </c>
      <c r="AI281" s="40" t="s">
        <v>2935</v>
      </c>
    </row>
    <row r="282" spans="1:35">
      <c r="A282" s="44" t="str">
        <f>IF(C282="","",VLOOKUP('OPĆI DIO'!$C$1,'OPĆI DIO'!$O$4:$X$137,10,FALSE))</f>
        <v/>
      </c>
      <c r="B282" s="44" t="str">
        <f>IF(C282="","",VLOOKUP('OPĆI DIO'!$C$1,'OPĆI DIO'!$O$4:$X$137,9,FALSE))</f>
        <v/>
      </c>
      <c r="C282" s="50"/>
      <c r="D282" s="45" t="str">
        <f t="shared" si="45"/>
        <v/>
      </c>
      <c r="E282" s="50"/>
      <c r="F282" s="45" t="str">
        <f>IFERROR(VLOOKUP(E282,$X$5:$Z$128,2,FALSE),"")</f>
        <v/>
      </c>
      <c r="G282" s="81"/>
      <c r="H282" s="45" t="str">
        <f>IFERROR(VLOOKUP(G282,$AD$6:$AE$352,2,FALSE),"")</f>
        <v/>
      </c>
      <c r="I282" s="45" t="str">
        <f>IFERROR(VLOOKUP(G282,$AD$6:$AH$352,3,FALSE),"")</f>
        <v/>
      </c>
      <c r="J282" s="80"/>
      <c r="K282" s="80"/>
      <c r="L282" s="80"/>
      <c r="M282" s="80"/>
      <c r="N282" s="306"/>
      <c r="O282" s="175" t="str">
        <f>IF(C282="","",'OPĆI DIO'!$C$1)</f>
        <v/>
      </c>
      <c r="P282" s="40" t="str">
        <f t="shared" si="40"/>
        <v/>
      </c>
      <c r="Q282" s="40" t="str">
        <f t="shared" si="41"/>
        <v/>
      </c>
      <c r="R282" s="40" t="str">
        <f t="shared" si="42"/>
        <v/>
      </c>
      <c r="S282" s="40" t="str">
        <f t="shared" si="43"/>
        <v/>
      </c>
      <c r="T282" s="40" t="str">
        <f t="shared" si="44"/>
        <v/>
      </c>
      <c r="AD282" s="165" t="s">
        <v>4515</v>
      </c>
      <c r="AE282" s="165" t="s">
        <v>4516</v>
      </c>
      <c r="AF282" s="40" t="s">
        <v>2907</v>
      </c>
      <c r="AG282" s="40" t="s">
        <v>2908</v>
      </c>
      <c r="AH282" s="40" t="s">
        <v>2925</v>
      </c>
      <c r="AI282" s="40" t="s">
        <v>2935</v>
      </c>
    </row>
    <row r="283" spans="1:35">
      <c r="A283" s="44" t="str">
        <f>IF(C283="","",VLOOKUP('OPĆI DIO'!$C$1,'OPĆI DIO'!$O$4:$X$137,10,FALSE))</f>
        <v/>
      </c>
      <c r="B283" s="44" t="str">
        <f>IF(C283="","",VLOOKUP('OPĆI DIO'!$C$1,'OPĆI DIO'!$O$4:$X$137,9,FALSE))</f>
        <v/>
      </c>
      <c r="C283" s="50"/>
      <c r="D283" s="45" t="str">
        <f t="shared" si="45"/>
        <v/>
      </c>
      <c r="E283" s="50"/>
      <c r="F283" s="45" t="str">
        <f>IFERROR(VLOOKUP(E283,$X$5:$Z$128,2,FALSE),"")</f>
        <v/>
      </c>
      <c r="G283" s="81"/>
      <c r="H283" s="45" t="str">
        <f>IFERROR(VLOOKUP(G283,$AD$6:$AE$352,2,FALSE),"")</f>
        <v/>
      </c>
      <c r="I283" s="45" t="str">
        <f>IFERROR(VLOOKUP(G283,$AD$6:$AH$352,3,FALSE),"")</f>
        <v/>
      </c>
      <c r="J283" s="80"/>
      <c r="K283" s="80"/>
      <c r="L283" s="80"/>
      <c r="M283" s="80"/>
      <c r="N283" s="306"/>
      <c r="O283" s="175" t="str">
        <f>IF(C283="","",'OPĆI DIO'!$C$1)</f>
        <v/>
      </c>
      <c r="P283" s="40" t="str">
        <f t="shared" si="40"/>
        <v/>
      </c>
      <c r="Q283" s="40" t="str">
        <f t="shared" si="41"/>
        <v/>
      </c>
      <c r="R283" s="40" t="str">
        <f t="shared" si="42"/>
        <v/>
      </c>
      <c r="S283" s="40" t="str">
        <f t="shared" si="43"/>
        <v/>
      </c>
      <c r="T283" s="40" t="str">
        <f t="shared" si="44"/>
        <v/>
      </c>
      <c r="AD283" s="165" t="s">
        <v>848</v>
      </c>
      <c r="AE283" s="165" t="s">
        <v>849</v>
      </c>
      <c r="AF283" s="40" t="s">
        <v>2907</v>
      </c>
      <c r="AG283" s="40" t="s">
        <v>2908</v>
      </c>
      <c r="AH283" s="40" t="s">
        <v>2925</v>
      </c>
      <c r="AI283" s="40" t="s">
        <v>2935</v>
      </c>
    </row>
    <row r="284" spans="1:35">
      <c r="A284" s="44" t="str">
        <f>IF(C284="","",VLOOKUP('OPĆI DIO'!$C$1,'OPĆI DIO'!$O$4:$X$137,10,FALSE))</f>
        <v/>
      </c>
      <c r="B284" s="44" t="str">
        <f>IF(C284="","",VLOOKUP('OPĆI DIO'!$C$1,'OPĆI DIO'!$O$4:$X$137,9,FALSE))</f>
        <v/>
      </c>
      <c r="C284" s="50"/>
      <c r="D284" s="45" t="str">
        <f t="shared" si="45"/>
        <v/>
      </c>
      <c r="E284" s="50"/>
      <c r="F284" s="45" t="str">
        <f>IFERROR(VLOOKUP(E284,$X$5:$Z$128,2,FALSE),"")</f>
        <v/>
      </c>
      <c r="G284" s="81"/>
      <c r="H284" s="45" t="str">
        <f>IFERROR(VLOOKUP(G284,$AD$6:$AE$352,2,FALSE),"")</f>
        <v/>
      </c>
      <c r="I284" s="45" t="str">
        <f>IFERROR(VLOOKUP(G284,$AD$6:$AH$352,3,FALSE),"")</f>
        <v/>
      </c>
      <c r="J284" s="80"/>
      <c r="K284" s="80"/>
      <c r="L284" s="80"/>
      <c r="M284" s="80"/>
      <c r="N284" s="306"/>
      <c r="O284" s="175" t="str">
        <f>IF(C284="","",'OPĆI DIO'!$C$1)</f>
        <v/>
      </c>
      <c r="P284" s="40" t="str">
        <f t="shared" si="40"/>
        <v/>
      </c>
      <c r="Q284" s="40" t="str">
        <f t="shared" si="41"/>
        <v/>
      </c>
      <c r="R284" s="40" t="str">
        <f t="shared" si="42"/>
        <v/>
      </c>
      <c r="S284" s="40" t="str">
        <f t="shared" si="43"/>
        <v/>
      </c>
      <c r="T284" s="40" t="str">
        <f t="shared" si="44"/>
        <v/>
      </c>
      <c r="AD284" s="165" t="s">
        <v>850</v>
      </c>
      <c r="AE284" s="165" t="s">
        <v>851</v>
      </c>
      <c r="AF284" s="40" t="s">
        <v>2907</v>
      </c>
      <c r="AG284" s="40" t="s">
        <v>2908</v>
      </c>
      <c r="AH284" s="40" t="s">
        <v>2925</v>
      </c>
      <c r="AI284" s="40" t="s">
        <v>2935</v>
      </c>
    </row>
    <row r="285" spans="1:35">
      <c r="A285" s="44" t="str">
        <f>IF(C285="","",VLOOKUP('OPĆI DIO'!$C$1,'OPĆI DIO'!$O$4:$X$137,10,FALSE))</f>
        <v/>
      </c>
      <c r="B285" s="44" t="str">
        <f>IF(C285="","",VLOOKUP('OPĆI DIO'!$C$1,'OPĆI DIO'!$O$4:$X$137,9,FALSE))</f>
        <v/>
      </c>
      <c r="C285" s="50"/>
      <c r="D285" s="45" t="str">
        <f t="shared" si="45"/>
        <v/>
      </c>
      <c r="E285" s="50"/>
      <c r="F285" s="45" t="str">
        <f>IFERROR(VLOOKUP(E285,$X$5:$Z$128,2,FALSE),"")</f>
        <v/>
      </c>
      <c r="G285" s="81"/>
      <c r="H285" s="45" t="str">
        <f>IFERROR(VLOOKUP(G285,$AD$6:$AE$352,2,FALSE),"")</f>
        <v/>
      </c>
      <c r="I285" s="45" t="str">
        <f>IFERROR(VLOOKUP(G285,$AD$6:$AH$352,3,FALSE),"")</f>
        <v/>
      </c>
      <c r="J285" s="80"/>
      <c r="K285" s="80"/>
      <c r="L285" s="80"/>
      <c r="M285" s="80"/>
      <c r="N285" s="306"/>
      <c r="O285" s="175" t="str">
        <f>IF(C285="","",'OPĆI DIO'!$C$1)</f>
        <v/>
      </c>
      <c r="P285" s="40" t="str">
        <f t="shared" si="40"/>
        <v/>
      </c>
      <c r="Q285" s="40" t="str">
        <f t="shared" si="41"/>
        <v/>
      </c>
      <c r="R285" s="40" t="str">
        <f t="shared" si="42"/>
        <v/>
      </c>
      <c r="S285" s="40" t="str">
        <f t="shared" si="43"/>
        <v/>
      </c>
      <c r="T285" s="40" t="str">
        <f t="shared" si="44"/>
        <v/>
      </c>
      <c r="AD285" s="165" t="s">
        <v>852</v>
      </c>
      <c r="AE285" s="165" t="s">
        <v>670</v>
      </c>
      <c r="AF285" s="40" t="s">
        <v>2907</v>
      </c>
      <c r="AG285" s="40" t="s">
        <v>2908</v>
      </c>
      <c r="AH285" s="40" t="s">
        <v>2925</v>
      </c>
      <c r="AI285" s="40" t="s">
        <v>2935</v>
      </c>
    </row>
    <row r="286" spans="1:35">
      <c r="A286" s="44" t="str">
        <f>IF(C286="","",VLOOKUP('OPĆI DIO'!$C$1,'OPĆI DIO'!$O$4:$X$137,10,FALSE))</f>
        <v/>
      </c>
      <c r="B286" s="44" t="str">
        <f>IF(C286="","",VLOOKUP('OPĆI DIO'!$C$1,'OPĆI DIO'!$O$4:$X$137,9,FALSE))</f>
        <v/>
      </c>
      <c r="C286" s="50"/>
      <c r="D286" s="45" t="str">
        <f t="shared" si="45"/>
        <v/>
      </c>
      <c r="E286" s="50"/>
      <c r="F286" s="45" t="str">
        <f>IFERROR(VLOOKUP(E286,$X$5:$Z$128,2,FALSE),"")</f>
        <v/>
      </c>
      <c r="G286" s="81"/>
      <c r="H286" s="45" t="str">
        <f>IFERROR(VLOOKUP(G286,$AD$6:$AE$352,2,FALSE),"")</f>
        <v/>
      </c>
      <c r="I286" s="45" t="str">
        <f>IFERROR(VLOOKUP(G286,$AD$6:$AH$352,3,FALSE),"")</f>
        <v/>
      </c>
      <c r="J286" s="80"/>
      <c r="K286" s="80"/>
      <c r="L286" s="80"/>
      <c r="M286" s="80"/>
      <c r="N286" s="306"/>
      <c r="O286" s="175" t="str">
        <f>IF(C286="","",'OPĆI DIO'!$C$1)</f>
        <v/>
      </c>
      <c r="P286" s="40" t="str">
        <f t="shared" si="40"/>
        <v/>
      </c>
      <c r="Q286" s="40" t="str">
        <f t="shared" si="41"/>
        <v/>
      </c>
      <c r="R286" s="40" t="str">
        <f t="shared" si="42"/>
        <v/>
      </c>
      <c r="S286" s="40" t="str">
        <f t="shared" si="43"/>
        <v/>
      </c>
      <c r="T286" s="40" t="str">
        <f t="shared" si="44"/>
        <v/>
      </c>
      <c r="AD286" s="165" t="s">
        <v>3067</v>
      </c>
      <c r="AE286" s="165" t="s">
        <v>4517</v>
      </c>
      <c r="AF286" s="40" t="s">
        <v>2907</v>
      </c>
      <c r="AG286" s="40" t="s">
        <v>2908</v>
      </c>
      <c r="AH286" s="40" t="s">
        <v>2925</v>
      </c>
      <c r="AI286" s="40" t="s">
        <v>2935</v>
      </c>
    </row>
    <row r="287" spans="1:35">
      <c r="A287" s="44" t="str">
        <f>IF(C287="","",VLOOKUP('OPĆI DIO'!$C$1,'OPĆI DIO'!$O$4:$X$137,10,FALSE))</f>
        <v/>
      </c>
      <c r="B287" s="44" t="str">
        <f>IF(C287="","",VLOOKUP('OPĆI DIO'!$C$1,'OPĆI DIO'!$O$4:$X$137,9,FALSE))</f>
        <v/>
      </c>
      <c r="C287" s="50"/>
      <c r="D287" s="45" t="str">
        <f t="shared" si="45"/>
        <v/>
      </c>
      <c r="E287" s="50"/>
      <c r="F287" s="45" t="str">
        <f>IFERROR(VLOOKUP(E287,$X$5:$Z$128,2,FALSE),"")</f>
        <v/>
      </c>
      <c r="G287" s="81"/>
      <c r="H287" s="45" t="str">
        <f>IFERROR(VLOOKUP(G287,$AD$6:$AE$352,2,FALSE),"")</f>
        <v/>
      </c>
      <c r="I287" s="45" t="str">
        <f>IFERROR(VLOOKUP(G287,$AD$6:$AH$352,3,FALSE),"")</f>
        <v/>
      </c>
      <c r="J287" s="80"/>
      <c r="K287" s="80"/>
      <c r="L287" s="80"/>
      <c r="M287" s="80"/>
      <c r="N287" s="306"/>
      <c r="O287" s="175" t="str">
        <f>IF(C287="","",'OPĆI DIO'!$C$1)</f>
        <v/>
      </c>
      <c r="P287" s="40" t="str">
        <f t="shared" si="40"/>
        <v/>
      </c>
      <c r="Q287" s="40" t="str">
        <f t="shared" si="41"/>
        <v/>
      </c>
      <c r="R287" s="40" t="str">
        <f t="shared" si="42"/>
        <v/>
      </c>
      <c r="S287" s="40" t="str">
        <f t="shared" si="43"/>
        <v/>
      </c>
      <c r="T287" s="40" t="str">
        <f t="shared" si="44"/>
        <v/>
      </c>
      <c r="AD287" s="165" t="s">
        <v>4518</v>
      </c>
      <c r="AE287" s="165" t="s">
        <v>4519</v>
      </c>
      <c r="AF287" s="40" t="s">
        <v>2907</v>
      </c>
      <c r="AG287" s="40" t="s">
        <v>2908</v>
      </c>
      <c r="AH287" s="40" t="s">
        <v>2925</v>
      </c>
      <c r="AI287" s="40" t="s">
        <v>2935</v>
      </c>
    </row>
    <row r="288" spans="1:35">
      <c r="A288" s="44" t="str">
        <f>IF(C288="","",VLOOKUP('OPĆI DIO'!$C$1,'OPĆI DIO'!$O$4:$X$137,10,FALSE))</f>
        <v/>
      </c>
      <c r="B288" s="44" t="str">
        <f>IF(C288="","",VLOOKUP('OPĆI DIO'!$C$1,'OPĆI DIO'!$O$4:$X$137,9,FALSE))</f>
        <v/>
      </c>
      <c r="C288" s="50"/>
      <c r="D288" s="45" t="str">
        <f t="shared" si="45"/>
        <v/>
      </c>
      <c r="E288" s="50"/>
      <c r="F288" s="45" t="str">
        <f>IFERROR(VLOOKUP(E288,$X$5:$Z$128,2,FALSE),"")</f>
        <v/>
      </c>
      <c r="G288" s="81"/>
      <c r="H288" s="45" t="str">
        <f>IFERROR(VLOOKUP(G288,$AD$6:$AE$352,2,FALSE),"")</f>
        <v/>
      </c>
      <c r="I288" s="45" t="str">
        <f>IFERROR(VLOOKUP(G288,$AD$6:$AH$352,3,FALSE),"")</f>
        <v/>
      </c>
      <c r="J288" s="80"/>
      <c r="K288" s="80"/>
      <c r="L288" s="80"/>
      <c r="M288" s="80"/>
      <c r="N288" s="306"/>
      <c r="O288" s="175" t="str">
        <f>IF(C288="","",'OPĆI DIO'!$C$1)</f>
        <v/>
      </c>
      <c r="P288" s="40" t="str">
        <f t="shared" si="40"/>
        <v/>
      </c>
      <c r="Q288" s="40" t="str">
        <f t="shared" si="41"/>
        <v/>
      </c>
      <c r="R288" s="40" t="str">
        <f t="shared" si="42"/>
        <v/>
      </c>
      <c r="S288" s="40" t="str">
        <f t="shared" si="43"/>
        <v/>
      </c>
      <c r="T288" s="40" t="str">
        <f t="shared" si="44"/>
        <v/>
      </c>
      <c r="AD288" s="165" t="s">
        <v>828</v>
      </c>
      <c r="AE288" s="165" t="s">
        <v>3043</v>
      </c>
      <c r="AF288" s="40" t="s">
        <v>2901</v>
      </c>
      <c r="AG288" s="40" t="s">
        <v>2902</v>
      </c>
      <c r="AH288" s="40" t="s">
        <v>2925</v>
      </c>
      <c r="AI288" s="40" t="s">
        <v>2935</v>
      </c>
    </row>
    <row r="289" spans="1:35">
      <c r="A289" s="44" t="str">
        <f>IF(C289="","",VLOOKUP('OPĆI DIO'!$C$1,'OPĆI DIO'!$O$4:$X$137,10,FALSE))</f>
        <v/>
      </c>
      <c r="B289" s="44" t="str">
        <f>IF(C289="","",VLOOKUP('OPĆI DIO'!$C$1,'OPĆI DIO'!$O$4:$X$137,9,FALSE))</f>
        <v/>
      </c>
      <c r="C289" s="50"/>
      <c r="D289" s="45" t="str">
        <f t="shared" si="45"/>
        <v/>
      </c>
      <c r="E289" s="50"/>
      <c r="F289" s="45" t="str">
        <f>IFERROR(VLOOKUP(E289,$X$5:$Z$128,2,FALSE),"")</f>
        <v/>
      </c>
      <c r="G289" s="81"/>
      <c r="H289" s="45" t="str">
        <f>IFERROR(VLOOKUP(G289,$AD$6:$AE$352,2,FALSE),"")</f>
        <v/>
      </c>
      <c r="I289" s="45" t="str">
        <f>IFERROR(VLOOKUP(G289,$AD$6:$AH$352,3,FALSE),"")</f>
        <v/>
      </c>
      <c r="J289" s="80"/>
      <c r="K289" s="80"/>
      <c r="L289" s="80"/>
      <c r="M289" s="80"/>
      <c r="N289" s="306"/>
      <c r="O289" s="175" t="str">
        <f>IF(C289="","",'OPĆI DIO'!$C$1)</f>
        <v/>
      </c>
      <c r="P289" s="40" t="str">
        <f t="shared" si="40"/>
        <v/>
      </c>
      <c r="Q289" s="40" t="str">
        <f t="shared" si="41"/>
        <v/>
      </c>
      <c r="R289" s="40" t="str">
        <f t="shared" si="42"/>
        <v/>
      </c>
      <c r="S289" s="40" t="str">
        <f t="shared" si="43"/>
        <v/>
      </c>
      <c r="T289" s="40" t="str">
        <f t="shared" si="44"/>
        <v/>
      </c>
      <c r="AD289" s="165" t="s">
        <v>855</v>
      </c>
      <c r="AE289" s="165" t="s">
        <v>856</v>
      </c>
      <c r="AF289" s="40" t="s">
        <v>2903</v>
      </c>
      <c r="AG289" s="40" t="s">
        <v>2904</v>
      </c>
      <c r="AH289" s="40" t="s">
        <v>2925</v>
      </c>
      <c r="AI289" s="40" t="s">
        <v>2935</v>
      </c>
    </row>
    <row r="290" spans="1:35">
      <c r="A290" s="44" t="str">
        <f>IF(C290="","",VLOOKUP('OPĆI DIO'!$C$1,'OPĆI DIO'!$O$4:$X$137,10,FALSE))</f>
        <v/>
      </c>
      <c r="B290" s="44" t="str">
        <f>IF(C290="","",VLOOKUP('OPĆI DIO'!$C$1,'OPĆI DIO'!$O$4:$X$137,9,FALSE))</f>
        <v/>
      </c>
      <c r="C290" s="50"/>
      <c r="D290" s="45" t="str">
        <f t="shared" si="45"/>
        <v/>
      </c>
      <c r="E290" s="50"/>
      <c r="F290" s="45" t="str">
        <f>IFERROR(VLOOKUP(E290,$X$5:$Z$128,2,FALSE),"")</f>
        <v/>
      </c>
      <c r="G290" s="81"/>
      <c r="H290" s="45" t="str">
        <f>IFERROR(VLOOKUP(G290,$AD$6:$AE$352,2,FALSE),"")</f>
        <v/>
      </c>
      <c r="I290" s="45" t="str">
        <f>IFERROR(VLOOKUP(G290,$AD$6:$AH$352,3,FALSE),"")</f>
        <v/>
      </c>
      <c r="J290" s="80"/>
      <c r="K290" s="80"/>
      <c r="L290" s="80"/>
      <c r="M290" s="80"/>
      <c r="N290" s="306"/>
      <c r="O290" s="175" t="str">
        <f>IF(C290="","",'OPĆI DIO'!$C$1)</f>
        <v/>
      </c>
      <c r="P290" s="40" t="str">
        <f t="shared" si="40"/>
        <v/>
      </c>
      <c r="Q290" s="40" t="str">
        <f t="shared" si="41"/>
        <v/>
      </c>
      <c r="R290" s="40" t="str">
        <f t="shared" si="42"/>
        <v/>
      </c>
      <c r="S290" s="40" t="str">
        <f t="shared" si="43"/>
        <v/>
      </c>
      <c r="T290" s="40" t="str">
        <f t="shared" si="44"/>
        <v/>
      </c>
      <c r="AD290" s="165" t="s">
        <v>857</v>
      </c>
      <c r="AE290" s="165" t="s">
        <v>1140</v>
      </c>
      <c r="AF290" s="40" t="s">
        <v>2903</v>
      </c>
      <c r="AG290" s="40" t="s">
        <v>2904</v>
      </c>
      <c r="AH290" s="40" t="s">
        <v>2925</v>
      </c>
      <c r="AI290" s="40" t="s">
        <v>2935</v>
      </c>
    </row>
    <row r="291" spans="1:35">
      <c r="A291" s="44" t="str">
        <f>IF(C291="","",VLOOKUP('OPĆI DIO'!$C$1,'OPĆI DIO'!$O$4:$X$137,10,FALSE))</f>
        <v/>
      </c>
      <c r="B291" s="44" t="str">
        <f>IF(C291="","",VLOOKUP('OPĆI DIO'!$C$1,'OPĆI DIO'!$O$4:$X$137,9,FALSE))</f>
        <v/>
      </c>
      <c r="C291" s="50"/>
      <c r="D291" s="45" t="str">
        <f t="shared" si="45"/>
        <v/>
      </c>
      <c r="E291" s="50"/>
      <c r="F291" s="45" t="str">
        <f>IFERROR(VLOOKUP(E291,$X$5:$Z$128,2,FALSE),"")</f>
        <v/>
      </c>
      <c r="G291" s="81"/>
      <c r="H291" s="45" t="str">
        <f>IFERROR(VLOOKUP(G291,$AD$6:$AE$352,2,FALSE),"")</f>
        <v/>
      </c>
      <c r="I291" s="45" t="str">
        <f>IFERROR(VLOOKUP(G291,$AD$6:$AH$352,3,FALSE),"")</f>
        <v/>
      </c>
      <c r="J291" s="80"/>
      <c r="K291" s="80"/>
      <c r="L291" s="80"/>
      <c r="M291" s="80"/>
      <c r="N291" s="306"/>
      <c r="O291" s="175" t="str">
        <f>IF(C291="","",'OPĆI DIO'!$C$1)</f>
        <v/>
      </c>
      <c r="P291" s="40" t="str">
        <f t="shared" si="40"/>
        <v/>
      </c>
      <c r="Q291" s="40" t="str">
        <f t="shared" si="41"/>
        <v/>
      </c>
      <c r="R291" s="40" t="str">
        <f t="shared" si="42"/>
        <v/>
      </c>
      <c r="S291" s="40" t="str">
        <f t="shared" si="43"/>
        <v/>
      </c>
      <c r="T291" s="40" t="str">
        <f t="shared" si="44"/>
        <v/>
      </c>
      <c r="AD291" s="165" t="s">
        <v>858</v>
      </c>
      <c r="AE291" s="165" t="s">
        <v>859</v>
      </c>
      <c r="AF291" s="40" t="s">
        <v>2903</v>
      </c>
      <c r="AG291" s="40" t="s">
        <v>2904</v>
      </c>
      <c r="AH291" s="40" t="s">
        <v>2925</v>
      </c>
      <c r="AI291" s="40" t="s">
        <v>2935</v>
      </c>
    </row>
    <row r="292" spans="1:35">
      <c r="A292" s="44" t="str">
        <f>IF(C292="","",VLOOKUP('OPĆI DIO'!$C$1,'OPĆI DIO'!$O$4:$X$137,10,FALSE))</f>
        <v/>
      </c>
      <c r="B292" s="44" t="str">
        <f>IF(C292="","",VLOOKUP('OPĆI DIO'!$C$1,'OPĆI DIO'!$O$4:$X$137,9,FALSE))</f>
        <v/>
      </c>
      <c r="C292" s="50"/>
      <c r="D292" s="45" t="str">
        <f t="shared" si="45"/>
        <v/>
      </c>
      <c r="E292" s="50"/>
      <c r="F292" s="45" t="str">
        <f>IFERROR(VLOOKUP(E292,$X$5:$Z$128,2,FALSE),"")</f>
        <v/>
      </c>
      <c r="G292" s="81"/>
      <c r="H292" s="45" t="str">
        <f>IFERROR(VLOOKUP(G292,$AD$6:$AE$352,2,FALSE),"")</f>
        <v/>
      </c>
      <c r="I292" s="45" t="str">
        <f>IFERROR(VLOOKUP(G292,$AD$6:$AH$352,3,FALSE),"")</f>
        <v/>
      </c>
      <c r="J292" s="80"/>
      <c r="K292" s="80"/>
      <c r="L292" s="80"/>
      <c r="M292" s="80"/>
      <c r="N292" s="306"/>
      <c r="O292" s="175" t="str">
        <f>IF(C292="","",'OPĆI DIO'!$C$1)</f>
        <v/>
      </c>
      <c r="P292" s="40" t="str">
        <f t="shared" si="40"/>
        <v/>
      </c>
      <c r="Q292" s="40" t="str">
        <f t="shared" si="41"/>
        <v/>
      </c>
      <c r="R292" s="40" t="str">
        <f t="shared" si="42"/>
        <v/>
      </c>
      <c r="S292" s="40" t="str">
        <f t="shared" si="43"/>
        <v/>
      </c>
      <c r="T292" s="40" t="str">
        <f t="shared" si="44"/>
        <v/>
      </c>
      <c r="AD292" s="165" t="s">
        <v>2115</v>
      </c>
      <c r="AE292" s="165" t="s">
        <v>2116</v>
      </c>
      <c r="AF292" s="40" t="s">
        <v>2903</v>
      </c>
      <c r="AG292" s="40" t="s">
        <v>2904</v>
      </c>
      <c r="AH292" s="40" t="s">
        <v>2925</v>
      </c>
      <c r="AI292" s="40" t="s">
        <v>2935</v>
      </c>
    </row>
    <row r="293" spans="1:35">
      <c r="A293" s="44" t="str">
        <f>IF(C293="","",VLOOKUP('OPĆI DIO'!$C$1,'OPĆI DIO'!$O$4:$X$137,10,FALSE))</f>
        <v/>
      </c>
      <c r="B293" s="44" t="str">
        <f>IF(C293="","",VLOOKUP('OPĆI DIO'!$C$1,'OPĆI DIO'!$O$4:$X$137,9,FALSE))</f>
        <v/>
      </c>
      <c r="C293" s="50"/>
      <c r="D293" s="45" t="str">
        <f t="shared" si="45"/>
        <v/>
      </c>
      <c r="E293" s="50"/>
      <c r="F293" s="45" t="str">
        <f>IFERROR(VLOOKUP(E293,$X$5:$Z$128,2,FALSE),"")</f>
        <v/>
      </c>
      <c r="G293" s="81"/>
      <c r="H293" s="45" t="str">
        <f>IFERROR(VLOOKUP(G293,$AD$6:$AE$352,2,FALSE),"")</f>
        <v/>
      </c>
      <c r="I293" s="45" t="str">
        <f>IFERROR(VLOOKUP(G293,$AD$6:$AH$352,3,FALSE),"")</f>
        <v/>
      </c>
      <c r="J293" s="80"/>
      <c r="K293" s="80"/>
      <c r="L293" s="80"/>
      <c r="M293" s="80"/>
      <c r="N293" s="306"/>
      <c r="O293" s="175" t="str">
        <f>IF(C293="","",'OPĆI DIO'!$C$1)</f>
        <v/>
      </c>
      <c r="P293" s="40" t="str">
        <f t="shared" si="40"/>
        <v/>
      </c>
      <c r="Q293" s="40" t="str">
        <f t="shared" si="41"/>
        <v/>
      </c>
      <c r="R293" s="40" t="str">
        <f t="shared" si="42"/>
        <v/>
      </c>
      <c r="S293" s="40" t="str">
        <f t="shared" si="43"/>
        <v/>
      </c>
      <c r="T293" s="40" t="str">
        <f t="shared" si="44"/>
        <v/>
      </c>
      <c r="AD293" s="165" t="s">
        <v>860</v>
      </c>
      <c r="AE293" s="165" t="s">
        <v>861</v>
      </c>
      <c r="AF293" s="40" t="s">
        <v>2903</v>
      </c>
      <c r="AG293" s="40" t="s">
        <v>2904</v>
      </c>
      <c r="AH293" s="40" t="s">
        <v>2925</v>
      </c>
      <c r="AI293" s="40" t="s">
        <v>2935</v>
      </c>
    </row>
    <row r="294" spans="1:35">
      <c r="A294" s="44" t="str">
        <f>IF(C294="","",VLOOKUP('OPĆI DIO'!$C$1,'OPĆI DIO'!$O$4:$X$137,10,FALSE))</f>
        <v/>
      </c>
      <c r="B294" s="44" t="str">
        <f>IF(C294="","",VLOOKUP('OPĆI DIO'!$C$1,'OPĆI DIO'!$O$4:$X$137,9,FALSE))</f>
        <v/>
      </c>
      <c r="C294" s="50"/>
      <c r="D294" s="45" t="str">
        <f t="shared" si="45"/>
        <v/>
      </c>
      <c r="E294" s="50"/>
      <c r="F294" s="45" t="str">
        <f>IFERROR(VLOOKUP(E294,$X$5:$Z$128,2,FALSE),"")</f>
        <v/>
      </c>
      <c r="G294" s="81"/>
      <c r="H294" s="45" t="str">
        <f>IFERROR(VLOOKUP(G294,$AD$6:$AE$352,2,FALSE),"")</f>
        <v/>
      </c>
      <c r="I294" s="45" t="str">
        <f>IFERROR(VLOOKUP(G294,$AD$6:$AH$352,3,FALSE),"")</f>
        <v/>
      </c>
      <c r="J294" s="80"/>
      <c r="K294" s="80"/>
      <c r="L294" s="80"/>
      <c r="M294" s="80"/>
      <c r="N294" s="306"/>
      <c r="O294" s="175" t="str">
        <f>IF(C294="","",'OPĆI DIO'!$C$1)</f>
        <v/>
      </c>
      <c r="P294" s="40" t="str">
        <f t="shared" si="40"/>
        <v/>
      </c>
      <c r="Q294" s="40" t="str">
        <f t="shared" si="41"/>
        <v/>
      </c>
      <c r="R294" s="40" t="str">
        <f t="shared" si="42"/>
        <v/>
      </c>
      <c r="S294" s="40" t="str">
        <f t="shared" si="43"/>
        <v/>
      </c>
      <c r="T294" s="40" t="str">
        <f t="shared" si="44"/>
        <v/>
      </c>
      <c r="AD294" s="165" t="s">
        <v>1464</v>
      </c>
      <c r="AE294" s="165" t="s">
        <v>3069</v>
      </c>
      <c r="AF294" s="40" t="s">
        <v>2903</v>
      </c>
      <c r="AG294" s="40" t="s">
        <v>2904</v>
      </c>
      <c r="AH294" s="40" t="s">
        <v>2925</v>
      </c>
      <c r="AI294" s="40" t="s">
        <v>2935</v>
      </c>
    </row>
    <row r="295" spans="1:35">
      <c r="A295" s="44" t="str">
        <f>IF(C295="","",VLOOKUP('OPĆI DIO'!$C$1,'OPĆI DIO'!$O$4:$X$137,10,FALSE))</f>
        <v/>
      </c>
      <c r="B295" s="44" t="str">
        <f>IF(C295="","",VLOOKUP('OPĆI DIO'!$C$1,'OPĆI DIO'!$O$4:$X$137,9,FALSE))</f>
        <v/>
      </c>
      <c r="C295" s="50"/>
      <c r="D295" s="45" t="str">
        <f t="shared" si="45"/>
        <v/>
      </c>
      <c r="E295" s="50"/>
      <c r="F295" s="45" t="str">
        <f>IFERROR(VLOOKUP(E295,$X$5:$Z$128,2,FALSE),"")</f>
        <v/>
      </c>
      <c r="G295" s="81"/>
      <c r="H295" s="45" t="str">
        <f>IFERROR(VLOOKUP(G295,$AD$6:$AE$352,2,FALSE),"")</f>
        <v/>
      </c>
      <c r="I295" s="45" t="str">
        <f>IFERROR(VLOOKUP(G295,$AD$6:$AH$352,3,FALSE),"")</f>
        <v/>
      </c>
      <c r="J295" s="80"/>
      <c r="K295" s="80"/>
      <c r="L295" s="80"/>
      <c r="M295" s="80"/>
      <c r="N295" s="306"/>
      <c r="O295" s="175" t="str">
        <f>IF(C295="","",'OPĆI DIO'!$C$1)</f>
        <v/>
      </c>
      <c r="P295" s="40" t="str">
        <f t="shared" si="40"/>
        <v/>
      </c>
      <c r="Q295" s="40" t="str">
        <f t="shared" si="41"/>
        <v/>
      </c>
      <c r="R295" s="40" t="str">
        <f t="shared" si="42"/>
        <v/>
      </c>
      <c r="S295" s="40" t="str">
        <f t="shared" si="43"/>
        <v/>
      </c>
      <c r="T295" s="40" t="str">
        <f t="shared" si="44"/>
        <v/>
      </c>
      <c r="AD295" s="165" t="s">
        <v>1465</v>
      </c>
      <c r="AE295" s="165" t="s">
        <v>2117</v>
      </c>
      <c r="AF295" s="40" t="s">
        <v>2903</v>
      </c>
      <c r="AG295" s="40" t="s">
        <v>2904</v>
      </c>
      <c r="AH295" s="40" t="s">
        <v>2925</v>
      </c>
      <c r="AI295" s="40" t="s">
        <v>2935</v>
      </c>
    </row>
    <row r="296" spans="1:35">
      <c r="A296" s="44" t="str">
        <f>IF(C296="","",VLOOKUP('OPĆI DIO'!$C$1,'OPĆI DIO'!$O$4:$X$137,10,FALSE))</f>
        <v/>
      </c>
      <c r="B296" s="44" t="str">
        <f>IF(C296="","",VLOOKUP('OPĆI DIO'!$C$1,'OPĆI DIO'!$O$4:$X$137,9,FALSE))</f>
        <v/>
      </c>
      <c r="C296" s="50"/>
      <c r="D296" s="45" t="str">
        <f t="shared" si="45"/>
        <v/>
      </c>
      <c r="E296" s="50"/>
      <c r="F296" s="45" t="str">
        <f>IFERROR(VLOOKUP(E296,$X$5:$Z$128,2,FALSE),"")</f>
        <v/>
      </c>
      <c r="G296" s="81"/>
      <c r="H296" s="45" t="str">
        <f>IFERROR(VLOOKUP(G296,$AD$6:$AE$352,2,FALSE),"")</f>
        <v/>
      </c>
      <c r="I296" s="45" t="str">
        <f>IFERROR(VLOOKUP(G296,$AD$6:$AH$352,3,FALSE),"")</f>
        <v/>
      </c>
      <c r="J296" s="80"/>
      <c r="K296" s="80"/>
      <c r="L296" s="80"/>
      <c r="M296" s="80"/>
      <c r="N296" s="306"/>
      <c r="O296" s="175" t="str">
        <f>IF(C296="","",'OPĆI DIO'!$C$1)</f>
        <v/>
      </c>
      <c r="P296" s="40" t="str">
        <f t="shared" si="40"/>
        <v/>
      </c>
      <c r="Q296" s="40" t="str">
        <f t="shared" si="41"/>
        <v/>
      </c>
      <c r="R296" s="40" t="str">
        <f t="shared" si="42"/>
        <v/>
      </c>
      <c r="S296" s="40" t="str">
        <f t="shared" si="43"/>
        <v/>
      </c>
      <c r="T296" s="40" t="str">
        <f t="shared" si="44"/>
        <v/>
      </c>
      <c r="AD296" s="165" t="s">
        <v>3070</v>
      </c>
      <c r="AE296" s="165" t="s">
        <v>4520</v>
      </c>
      <c r="AF296" s="40" t="s">
        <v>2903</v>
      </c>
      <c r="AG296" s="40" t="s">
        <v>2904</v>
      </c>
      <c r="AH296" s="40" t="s">
        <v>2925</v>
      </c>
      <c r="AI296" s="40" t="s">
        <v>2935</v>
      </c>
    </row>
    <row r="297" spans="1:35">
      <c r="A297" s="44" t="str">
        <f>IF(C297="","",VLOOKUP('OPĆI DIO'!$C$1,'OPĆI DIO'!$O$4:$X$137,10,FALSE))</f>
        <v/>
      </c>
      <c r="B297" s="44" t="str">
        <f>IF(C297="","",VLOOKUP('OPĆI DIO'!$C$1,'OPĆI DIO'!$O$4:$X$137,9,FALSE))</f>
        <v/>
      </c>
      <c r="C297" s="50"/>
      <c r="D297" s="45" t="str">
        <f t="shared" si="45"/>
        <v/>
      </c>
      <c r="E297" s="50"/>
      <c r="F297" s="45" t="str">
        <f>IFERROR(VLOOKUP(E297,$X$5:$Z$128,2,FALSE),"")</f>
        <v/>
      </c>
      <c r="G297" s="81"/>
      <c r="H297" s="45" t="str">
        <f>IFERROR(VLOOKUP(G297,$AD$6:$AE$352,2,FALSE),"")</f>
        <v/>
      </c>
      <c r="I297" s="45" t="str">
        <f>IFERROR(VLOOKUP(G297,$AD$6:$AH$352,3,FALSE),"")</f>
        <v/>
      </c>
      <c r="J297" s="80"/>
      <c r="K297" s="80"/>
      <c r="L297" s="80"/>
      <c r="M297" s="80"/>
      <c r="N297" s="306"/>
      <c r="O297" s="175" t="str">
        <f>IF(C297="","",'OPĆI DIO'!$C$1)</f>
        <v/>
      </c>
      <c r="P297" s="40" t="str">
        <f t="shared" si="40"/>
        <v/>
      </c>
      <c r="Q297" s="40" t="str">
        <f t="shared" si="41"/>
        <v/>
      </c>
      <c r="R297" s="40" t="str">
        <f t="shared" si="42"/>
        <v/>
      </c>
      <c r="S297" s="40" t="str">
        <f t="shared" si="43"/>
        <v/>
      </c>
      <c r="T297" s="40" t="str">
        <f t="shared" si="44"/>
        <v/>
      </c>
      <c r="AD297" s="165" t="s">
        <v>864</v>
      </c>
      <c r="AE297" s="165" t="s">
        <v>865</v>
      </c>
      <c r="AF297" s="40" t="s">
        <v>2903</v>
      </c>
      <c r="AG297" s="40" t="s">
        <v>2904</v>
      </c>
      <c r="AH297" s="40" t="s">
        <v>2925</v>
      </c>
      <c r="AI297" s="40" t="s">
        <v>2937</v>
      </c>
    </row>
    <row r="298" spans="1:35">
      <c r="A298" s="44" t="str">
        <f>IF(C298="","",VLOOKUP('OPĆI DIO'!$C$1,'OPĆI DIO'!$O$4:$X$137,10,FALSE))</f>
        <v/>
      </c>
      <c r="B298" s="44" t="str">
        <f>IF(C298="","",VLOOKUP('OPĆI DIO'!$C$1,'OPĆI DIO'!$O$4:$X$137,9,FALSE))</f>
        <v/>
      </c>
      <c r="C298" s="50"/>
      <c r="D298" s="45" t="str">
        <f t="shared" si="45"/>
        <v/>
      </c>
      <c r="E298" s="50"/>
      <c r="F298" s="45" t="str">
        <f>IFERROR(VLOOKUP(E298,$X$5:$Z$128,2,FALSE),"")</f>
        <v/>
      </c>
      <c r="G298" s="81"/>
      <c r="H298" s="45" t="str">
        <f>IFERROR(VLOOKUP(G298,$AD$6:$AE$352,2,FALSE),"")</f>
        <v/>
      </c>
      <c r="I298" s="45" t="str">
        <f>IFERROR(VLOOKUP(G298,$AD$6:$AH$352,3,FALSE),"")</f>
        <v/>
      </c>
      <c r="J298" s="80"/>
      <c r="K298" s="80"/>
      <c r="L298" s="80"/>
      <c r="M298" s="80"/>
      <c r="N298" s="306"/>
      <c r="O298" s="175" t="str">
        <f>IF(C298="","",'OPĆI DIO'!$C$1)</f>
        <v/>
      </c>
      <c r="P298" s="40" t="str">
        <f t="shared" si="40"/>
        <v/>
      </c>
      <c r="Q298" s="40" t="str">
        <f t="shared" si="41"/>
        <v/>
      </c>
      <c r="R298" s="40" t="str">
        <f t="shared" si="42"/>
        <v/>
      </c>
      <c r="S298" s="40" t="str">
        <f t="shared" si="43"/>
        <v/>
      </c>
      <c r="T298" s="40" t="str">
        <f t="shared" si="44"/>
        <v/>
      </c>
      <c r="AD298" s="165" t="s">
        <v>866</v>
      </c>
      <c r="AE298" s="165" t="s">
        <v>3072</v>
      </c>
      <c r="AF298" s="40" t="s">
        <v>2903</v>
      </c>
      <c r="AG298" s="40" t="s">
        <v>2904</v>
      </c>
      <c r="AH298" s="40" t="s">
        <v>2925</v>
      </c>
      <c r="AI298" s="40" t="s">
        <v>2935</v>
      </c>
    </row>
    <row r="299" spans="1:35">
      <c r="A299" s="44" t="str">
        <f>IF(C299="","",VLOOKUP('OPĆI DIO'!$C$1,'OPĆI DIO'!$O$4:$X$137,10,FALSE))</f>
        <v/>
      </c>
      <c r="B299" s="44" t="str">
        <f>IF(C299="","",VLOOKUP('OPĆI DIO'!$C$1,'OPĆI DIO'!$O$4:$X$137,9,FALSE))</f>
        <v/>
      </c>
      <c r="C299" s="50"/>
      <c r="D299" s="45" t="str">
        <f t="shared" si="45"/>
        <v/>
      </c>
      <c r="E299" s="50"/>
      <c r="F299" s="45" t="str">
        <f>IFERROR(VLOOKUP(E299,$X$5:$Z$128,2,FALSE),"")</f>
        <v/>
      </c>
      <c r="G299" s="81"/>
      <c r="H299" s="45" t="str">
        <f>IFERROR(VLOOKUP(G299,$AD$6:$AE$352,2,FALSE),"")</f>
        <v/>
      </c>
      <c r="I299" s="45" t="str">
        <f>IFERROR(VLOOKUP(G299,$AD$6:$AH$352,3,FALSE),"")</f>
        <v/>
      </c>
      <c r="J299" s="80"/>
      <c r="K299" s="80"/>
      <c r="L299" s="80"/>
      <c r="M299" s="80"/>
      <c r="N299" s="306"/>
      <c r="O299" s="175" t="str">
        <f>IF(C299="","",'OPĆI DIO'!$C$1)</f>
        <v/>
      </c>
      <c r="P299" s="40" t="str">
        <f t="shared" si="40"/>
        <v/>
      </c>
      <c r="Q299" s="40" t="str">
        <f t="shared" si="41"/>
        <v/>
      </c>
      <c r="R299" s="40" t="str">
        <f t="shared" si="42"/>
        <v/>
      </c>
      <c r="S299" s="40" t="str">
        <f t="shared" si="43"/>
        <v/>
      </c>
      <c r="T299" s="40" t="str">
        <f t="shared" si="44"/>
        <v/>
      </c>
      <c r="AD299" s="165" t="s">
        <v>867</v>
      </c>
      <c r="AE299" s="165" t="s">
        <v>868</v>
      </c>
      <c r="AF299" s="40" t="s">
        <v>2903</v>
      </c>
      <c r="AG299" s="40" t="s">
        <v>2904</v>
      </c>
      <c r="AH299" s="40" t="s">
        <v>2925</v>
      </c>
      <c r="AI299" s="40" t="s">
        <v>2935</v>
      </c>
    </row>
    <row r="300" spans="1:35">
      <c r="A300" s="44" t="str">
        <f>IF(C300="","",VLOOKUP('OPĆI DIO'!$C$1,'OPĆI DIO'!$O$4:$X$137,10,FALSE))</f>
        <v/>
      </c>
      <c r="B300" s="44" t="str">
        <f>IF(C300="","",VLOOKUP('OPĆI DIO'!$C$1,'OPĆI DIO'!$O$4:$X$137,9,FALSE))</f>
        <v/>
      </c>
      <c r="C300" s="50"/>
      <c r="D300" s="45" t="str">
        <f t="shared" si="45"/>
        <v/>
      </c>
      <c r="E300" s="50"/>
      <c r="F300" s="45" t="str">
        <f>IFERROR(VLOOKUP(E300,$X$5:$Z$128,2,FALSE),"")</f>
        <v/>
      </c>
      <c r="G300" s="81"/>
      <c r="H300" s="45" t="str">
        <f>IFERROR(VLOOKUP(G300,$AD$6:$AE$352,2,FALSE),"")</f>
        <v/>
      </c>
      <c r="I300" s="45" t="str">
        <f>IFERROR(VLOOKUP(G300,$AD$6:$AH$352,3,FALSE),"")</f>
        <v/>
      </c>
      <c r="J300" s="80"/>
      <c r="K300" s="80"/>
      <c r="L300" s="80"/>
      <c r="M300" s="80"/>
      <c r="N300" s="306"/>
      <c r="O300" s="175" t="str">
        <f>IF(C300="","",'OPĆI DIO'!$C$1)</f>
        <v/>
      </c>
      <c r="P300" s="40" t="str">
        <f t="shared" si="40"/>
        <v/>
      </c>
      <c r="Q300" s="40" t="str">
        <f t="shared" si="41"/>
        <v/>
      </c>
      <c r="R300" s="40" t="str">
        <f t="shared" si="42"/>
        <v/>
      </c>
      <c r="S300" s="40" t="str">
        <f t="shared" si="43"/>
        <v/>
      </c>
      <c r="T300" s="40" t="str">
        <f t="shared" si="44"/>
        <v/>
      </c>
      <c r="AD300" s="165" t="s">
        <v>869</v>
      </c>
      <c r="AE300" s="165" t="s">
        <v>870</v>
      </c>
      <c r="AF300" s="40" t="s">
        <v>2903</v>
      </c>
      <c r="AG300" s="40" t="s">
        <v>2904</v>
      </c>
      <c r="AH300" s="40" t="s">
        <v>2925</v>
      </c>
      <c r="AI300" s="40" t="s">
        <v>2935</v>
      </c>
    </row>
    <row r="301" spans="1:35">
      <c r="A301" s="44" t="str">
        <f>IF(C301="","",VLOOKUP('OPĆI DIO'!$C$1,'OPĆI DIO'!$O$4:$X$137,10,FALSE))</f>
        <v/>
      </c>
      <c r="B301" s="44" t="str">
        <f>IF(C301="","",VLOOKUP('OPĆI DIO'!$C$1,'OPĆI DIO'!$O$4:$X$137,9,FALSE))</f>
        <v/>
      </c>
      <c r="C301" s="50"/>
      <c r="D301" s="45" t="str">
        <f t="shared" si="45"/>
        <v/>
      </c>
      <c r="E301" s="50"/>
      <c r="F301" s="45" t="str">
        <f>IFERROR(VLOOKUP(E301,$X$5:$Z$128,2,FALSE),"")</f>
        <v/>
      </c>
      <c r="G301" s="81"/>
      <c r="H301" s="45" t="str">
        <f>IFERROR(VLOOKUP(G301,$AD$6:$AE$352,2,FALSE),"")</f>
        <v/>
      </c>
      <c r="I301" s="45" t="str">
        <f>IFERROR(VLOOKUP(G301,$AD$6:$AH$352,3,FALSE),"")</f>
        <v/>
      </c>
      <c r="J301" s="80"/>
      <c r="K301" s="80"/>
      <c r="L301" s="80"/>
      <c r="M301" s="80"/>
      <c r="N301" s="306"/>
      <c r="O301" s="175" t="str">
        <f>IF(C301="","",'OPĆI DIO'!$C$1)</f>
        <v/>
      </c>
      <c r="P301" s="40" t="str">
        <f t="shared" si="40"/>
        <v/>
      </c>
      <c r="Q301" s="40" t="str">
        <f t="shared" si="41"/>
        <v/>
      </c>
      <c r="R301" s="40" t="str">
        <f t="shared" si="42"/>
        <v/>
      </c>
      <c r="S301" s="40" t="str">
        <f t="shared" si="43"/>
        <v/>
      </c>
      <c r="T301" s="40" t="str">
        <f t="shared" si="44"/>
        <v/>
      </c>
      <c r="AD301" s="165" t="s">
        <v>871</v>
      </c>
      <c r="AE301" s="165" t="s">
        <v>872</v>
      </c>
      <c r="AF301" s="40" t="s">
        <v>2903</v>
      </c>
      <c r="AG301" s="40" t="s">
        <v>2904</v>
      </c>
      <c r="AH301" s="40" t="s">
        <v>2925</v>
      </c>
      <c r="AI301" s="40" t="s">
        <v>2935</v>
      </c>
    </row>
    <row r="302" spans="1:35">
      <c r="A302" s="44" t="str">
        <f>IF(C302="","",VLOOKUP('OPĆI DIO'!$C$1,'OPĆI DIO'!$O$4:$X$137,10,FALSE))</f>
        <v/>
      </c>
      <c r="B302" s="44" t="str">
        <f>IF(C302="","",VLOOKUP('OPĆI DIO'!$C$1,'OPĆI DIO'!$O$4:$X$137,9,FALSE))</f>
        <v/>
      </c>
      <c r="C302" s="50"/>
      <c r="D302" s="45" t="str">
        <f t="shared" si="45"/>
        <v/>
      </c>
      <c r="E302" s="50"/>
      <c r="F302" s="45" t="str">
        <f>IFERROR(VLOOKUP(E302,$X$5:$Z$128,2,FALSE),"")</f>
        <v/>
      </c>
      <c r="G302" s="81"/>
      <c r="H302" s="45" t="str">
        <f>IFERROR(VLOOKUP(G302,$AD$6:$AE$352,2,FALSE),"")</f>
        <v/>
      </c>
      <c r="I302" s="45" t="str">
        <f>IFERROR(VLOOKUP(G302,$AD$6:$AH$352,3,FALSE),"")</f>
        <v/>
      </c>
      <c r="J302" s="80"/>
      <c r="K302" s="80"/>
      <c r="L302" s="80"/>
      <c r="M302" s="80"/>
      <c r="N302" s="306"/>
      <c r="O302" s="175" t="str">
        <f>IF(C302="","",'OPĆI DIO'!$C$1)</f>
        <v/>
      </c>
      <c r="P302" s="40" t="str">
        <f t="shared" si="40"/>
        <v/>
      </c>
      <c r="Q302" s="40" t="str">
        <f t="shared" si="41"/>
        <v/>
      </c>
      <c r="R302" s="40" t="str">
        <f t="shared" si="42"/>
        <v/>
      </c>
      <c r="S302" s="40" t="str">
        <f t="shared" si="43"/>
        <v/>
      </c>
      <c r="T302" s="40" t="str">
        <f t="shared" si="44"/>
        <v/>
      </c>
      <c r="AD302" s="165" t="s">
        <v>873</v>
      </c>
      <c r="AE302" s="165" t="s">
        <v>874</v>
      </c>
      <c r="AF302" s="40" t="s">
        <v>2903</v>
      </c>
      <c r="AG302" s="40" t="s">
        <v>2904</v>
      </c>
      <c r="AH302" s="40" t="s">
        <v>2925</v>
      </c>
      <c r="AI302" s="40" t="s">
        <v>2935</v>
      </c>
    </row>
    <row r="303" spans="1:35">
      <c r="A303" s="44" t="str">
        <f>IF(C303="","",VLOOKUP('OPĆI DIO'!$C$1,'OPĆI DIO'!$O$4:$X$137,10,FALSE))</f>
        <v/>
      </c>
      <c r="B303" s="44" t="str">
        <f>IF(C303="","",VLOOKUP('OPĆI DIO'!$C$1,'OPĆI DIO'!$O$4:$X$137,9,FALSE))</f>
        <v/>
      </c>
      <c r="C303" s="50"/>
      <c r="D303" s="45" t="str">
        <f t="shared" si="45"/>
        <v/>
      </c>
      <c r="E303" s="50"/>
      <c r="F303" s="45" t="str">
        <f>IFERROR(VLOOKUP(E303,$X$5:$Z$128,2,FALSE),"")</f>
        <v/>
      </c>
      <c r="G303" s="81"/>
      <c r="H303" s="45" t="str">
        <f>IFERROR(VLOOKUP(G303,$AD$6:$AE$352,2,FALSE),"")</f>
        <v/>
      </c>
      <c r="I303" s="45" t="str">
        <f>IFERROR(VLOOKUP(G303,$AD$6:$AH$352,3,FALSE),"")</f>
        <v/>
      </c>
      <c r="J303" s="80"/>
      <c r="K303" s="80"/>
      <c r="L303" s="80"/>
      <c r="M303" s="80"/>
      <c r="N303" s="306"/>
      <c r="O303" s="175" t="str">
        <f>IF(C303="","",'OPĆI DIO'!$C$1)</f>
        <v/>
      </c>
      <c r="P303" s="40" t="str">
        <f t="shared" si="40"/>
        <v/>
      </c>
      <c r="Q303" s="40" t="str">
        <f t="shared" si="41"/>
        <v/>
      </c>
      <c r="R303" s="40" t="str">
        <f t="shared" si="42"/>
        <v/>
      </c>
      <c r="S303" s="40" t="str">
        <f t="shared" si="43"/>
        <v/>
      </c>
      <c r="T303" s="40" t="str">
        <f t="shared" si="44"/>
        <v/>
      </c>
      <c r="AD303" s="165" t="s">
        <v>875</v>
      </c>
      <c r="AE303" s="165" t="s">
        <v>2118</v>
      </c>
      <c r="AF303" s="40" t="s">
        <v>2903</v>
      </c>
      <c r="AG303" s="40" t="s">
        <v>2904</v>
      </c>
      <c r="AH303" s="40" t="s">
        <v>2925</v>
      </c>
      <c r="AI303" s="40" t="s">
        <v>2935</v>
      </c>
    </row>
    <row r="304" spans="1:35">
      <c r="A304" s="44" t="str">
        <f>IF(C304="","",VLOOKUP('OPĆI DIO'!$C$1,'OPĆI DIO'!$O$4:$X$137,10,FALSE))</f>
        <v/>
      </c>
      <c r="B304" s="44" t="str">
        <f>IF(C304="","",VLOOKUP('OPĆI DIO'!$C$1,'OPĆI DIO'!$O$4:$X$137,9,FALSE))</f>
        <v/>
      </c>
      <c r="C304" s="50"/>
      <c r="D304" s="45" t="str">
        <f t="shared" si="45"/>
        <v/>
      </c>
      <c r="E304" s="50"/>
      <c r="F304" s="45" t="str">
        <f>IFERROR(VLOOKUP(E304,$X$5:$Z$128,2,FALSE),"")</f>
        <v/>
      </c>
      <c r="G304" s="81"/>
      <c r="H304" s="45" t="str">
        <f>IFERROR(VLOOKUP(G304,$AD$6:$AE$352,2,FALSE),"")</f>
        <v/>
      </c>
      <c r="I304" s="45" t="str">
        <f>IFERROR(VLOOKUP(G304,$AD$6:$AH$352,3,FALSE),"")</f>
        <v/>
      </c>
      <c r="J304" s="80"/>
      <c r="K304" s="80"/>
      <c r="L304" s="80"/>
      <c r="M304" s="80"/>
      <c r="N304" s="306"/>
      <c r="O304" s="175" t="str">
        <f>IF(C304="","",'OPĆI DIO'!$C$1)</f>
        <v/>
      </c>
      <c r="P304" s="40" t="str">
        <f t="shared" si="40"/>
        <v/>
      </c>
      <c r="Q304" s="40" t="str">
        <f t="shared" si="41"/>
        <v/>
      </c>
      <c r="R304" s="40" t="str">
        <f t="shared" si="42"/>
        <v/>
      </c>
      <c r="S304" s="40" t="str">
        <f t="shared" si="43"/>
        <v/>
      </c>
      <c r="T304" s="40" t="str">
        <f t="shared" si="44"/>
        <v/>
      </c>
      <c r="AD304" s="165" t="s">
        <v>876</v>
      </c>
      <c r="AE304" s="165" t="s">
        <v>1141</v>
      </c>
      <c r="AF304" s="40" t="s">
        <v>2903</v>
      </c>
      <c r="AG304" s="40" t="s">
        <v>2904</v>
      </c>
      <c r="AH304" s="40" t="s">
        <v>2925</v>
      </c>
      <c r="AI304" s="40" t="s">
        <v>2935</v>
      </c>
    </row>
    <row r="305" spans="1:35">
      <c r="A305" s="44" t="str">
        <f>IF(C305="","",VLOOKUP('OPĆI DIO'!$C$1,'OPĆI DIO'!$O$4:$X$137,10,FALSE))</f>
        <v/>
      </c>
      <c r="B305" s="44" t="str">
        <f>IF(C305="","",VLOOKUP('OPĆI DIO'!$C$1,'OPĆI DIO'!$O$4:$X$137,9,FALSE))</f>
        <v/>
      </c>
      <c r="C305" s="50"/>
      <c r="D305" s="45" t="str">
        <f t="shared" si="45"/>
        <v/>
      </c>
      <c r="E305" s="50"/>
      <c r="F305" s="45" t="str">
        <f>IFERROR(VLOOKUP(E305,$X$5:$Z$128,2,FALSE),"")</f>
        <v/>
      </c>
      <c r="G305" s="81"/>
      <c r="H305" s="45" t="str">
        <f>IFERROR(VLOOKUP(G305,$AD$6:$AE$352,2,FALSE),"")</f>
        <v/>
      </c>
      <c r="I305" s="45" t="str">
        <f>IFERROR(VLOOKUP(G305,$AD$6:$AH$352,3,FALSE),"")</f>
        <v/>
      </c>
      <c r="J305" s="80"/>
      <c r="K305" s="80"/>
      <c r="L305" s="80"/>
      <c r="M305" s="80"/>
      <c r="N305" s="306"/>
      <c r="O305" s="175" t="str">
        <f>IF(C305="","",'OPĆI DIO'!$C$1)</f>
        <v/>
      </c>
      <c r="P305" s="40" t="str">
        <f t="shared" si="40"/>
        <v/>
      </c>
      <c r="Q305" s="40" t="str">
        <f t="shared" si="41"/>
        <v/>
      </c>
      <c r="R305" s="40" t="str">
        <f t="shared" si="42"/>
        <v/>
      </c>
      <c r="S305" s="40" t="str">
        <f t="shared" si="43"/>
        <v/>
      </c>
      <c r="T305" s="40" t="str">
        <f t="shared" si="44"/>
        <v/>
      </c>
      <c r="AD305" s="165" t="s">
        <v>877</v>
      </c>
      <c r="AE305" s="165" t="s">
        <v>1142</v>
      </c>
      <c r="AF305" s="40" t="s">
        <v>2903</v>
      </c>
      <c r="AG305" s="40" t="s">
        <v>2904</v>
      </c>
      <c r="AH305" s="40" t="s">
        <v>2925</v>
      </c>
      <c r="AI305" s="40" t="s">
        <v>2935</v>
      </c>
    </row>
    <row r="306" spans="1:35">
      <c r="A306" s="44" t="str">
        <f>IF(C306="","",VLOOKUP('OPĆI DIO'!$C$1,'OPĆI DIO'!$O$4:$X$137,10,FALSE))</f>
        <v/>
      </c>
      <c r="B306" s="44" t="str">
        <f>IF(C306="","",VLOOKUP('OPĆI DIO'!$C$1,'OPĆI DIO'!$O$4:$X$137,9,FALSE))</f>
        <v/>
      </c>
      <c r="C306" s="50"/>
      <c r="D306" s="45" t="str">
        <f t="shared" si="45"/>
        <v/>
      </c>
      <c r="E306" s="50"/>
      <c r="F306" s="45" t="str">
        <f>IFERROR(VLOOKUP(E306,$X$5:$Z$128,2,FALSE),"")</f>
        <v/>
      </c>
      <c r="G306" s="81"/>
      <c r="H306" s="45" t="str">
        <f>IFERROR(VLOOKUP(G306,$AD$6:$AE$352,2,FALSE),"")</f>
        <v/>
      </c>
      <c r="I306" s="45" t="str">
        <f>IFERROR(VLOOKUP(G306,$AD$6:$AH$352,3,FALSE),"")</f>
        <v/>
      </c>
      <c r="J306" s="80"/>
      <c r="K306" s="80"/>
      <c r="L306" s="80"/>
      <c r="M306" s="80"/>
      <c r="N306" s="306"/>
      <c r="O306" s="175" t="str">
        <f>IF(C306="","",'OPĆI DIO'!$C$1)</f>
        <v/>
      </c>
      <c r="P306" s="40" t="str">
        <f t="shared" si="40"/>
        <v/>
      </c>
      <c r="Q306" s="40" t="str">
        <f t="shared" si="41"/>
        <v/>
      </c>
      <c r="R306" s="40" t="str">
        <f t="shared" si="42"/>
        <v/>
      </c>
      <c r="S306" s="40" t="str">
        <f t="shared" si="43"/>
        <v/>
      </c>
      <c r="T306" s="40" t="str">
        <f t="shared" si="44"/>
        <v/>
      </c>
      <c r="AD306" s="165" t="s">
        <v>878</v>
      </c>
      <c r="AE306" s="165" t="s">
        <v>1143</v>
      </c>
      <c r="AF306" s="40" t="s">
        <v>2903</v>
      </c>
      <c r="AG306" s="40" t="s">
        <v>2904</v>
      </c>
      <c r="AH306" s="40" t="s">
        <v>2925</v>
      </c>
      <c r="AI306" s="40" t="s">
        <v>2937</v>
      </c>
    </row>
    <row r="307" spans="1:35">
      <c r="A307" s="44" t="str">
        <f>IF(C307="","",VLOOKUP('OPĆI DIO'!$C$1,'OPĆI DIO'!$O$4:$X$137,10,FALSE))</f>
        <v/>
      </c>
      <c r="B307" s="44" t="str">
        <f>IF(C307="","",VLOOKUP('OPĆI DIO'!$C$1,'OPĆI DIO'!$O$4:$X$137,9,FALSE))</f>
        <v/>
      </c>
      <c r="C307" s="50"/>
      <c r="D307" s="45" t="str">
        <f t="shared" si="45"/>
        <v/>
      </c>
      <c r="E307" s="50"/>
      <c r="F307" s="45" t="str">
        <f>IFERROR(VLOOKUP(E307,$X$5:$Z$128,2,FALSE),"")</f>
        <v/>
      </c>
      <c r="G307" s="81"/>
      <c r="H307" s="45" t="str">
        <f>IFERROR(VLOOKUP(G307,$AD$6:$AE$352,2,FALSE),"")</f>
        <v/>
      </c>
      <c r="I307" s="45" t="str">
        <f>IFERROR(VLOOKUP(G307,$AD$6:$AH$352,3,FALSE),"")</f>
        <v/>
      </c>
      <c r="J307" s="80"/>
      <c r="K307" s="80"/>
      <c r="L307" s="80"/>
      <c r="M307" s="80"/>
      <c r="N307" s="306"/>
      <c r="O307" s="175" t="str">
        <f>IF(C307="","",'OPĆI DIO'!$C$1)</f>
        <v/>
      </c>
      <c r="P307" s="40" t="str">
        <f t="shared" si="40"/>
        <v/>
      </c>
      <c r="Q307" s="40" t="str">
        <f t="shared" si="41"/>
        <v/>
      </c>
      <c r="R307" s="40" t="str">
        <f t="shared" si="42"/>
        <v/>
      </c>
      <c r="S307" s="40" t="str">
        <f t="shared" si="43"/>
        <v/>
      </c>
      <c r="T307" s="40" t="str">
        <f t="shared" si="44"/>
        <v/>
      </c>
      <c r="AD307" s="165" t="s">
        <v>879</v>
      </c>
      <c r="AE307" s="165" t="s">
        <v>880</v>
      </c>
      <c r="AF307" s="40" t="s">
        <v>2903</v>
      </c>
      <c r="AG307" s="40" t="s">
        <v>2904</v>
      </c>
      <c r="AH307" s="40" t="s">
        <v>2925</v>
      </c>
      <c r="AI307" s="40" t="s">
        <v>2935</v>
      </c>
    </row>
    <row r="308" spans="1:35">
      <c r="A308" s="44" t="str">
        <f>IF(C308="","",VLOOKUP('OPĆI DIO'!$C$1,'OPĆI DIO'!$O$4:$X$137,10,FALSE))</f>
        <v/>
      </c>
      <c r="B308" s="44" t="str">
        <f>IF(C308="","",VLOOKUP('OPĆI DIO'!$C$1,'OPĆI DIO'!$O$4:$X$137,9,FALSE))</f>
        <v/>
      </c>
      <c r="C308" s="50"/>
      <c r="D308" s="45" t="str">
        <f t="shared" si="45"/>
        <v/>
      </c>
      <c r="E308" s="50"/>
      <c r="F308" s="45" t="str">
        <f>IFERROR(VLOOKUP(E308,$X$5:$Z$128,2,FALSE),"")</f>
        <v/>
      </c>
      <c r="G308" s="81"/>
      <c r="H308" s="45" t="str">
        <f>IFERROR(VLOOKUP(G308,$AD$6:$AE$352,2,FALSE),"")</f>
        <v/>
      </c>
      <c r="I308" s="45" t="str">
        <f>IFERROR(VLOOKUP(G308,$AD$6:$AH$352,3,FALSE),"")</f>
        <v/>
      </c>
      <c r="J308" s="80"/>
      <c r="K308" s="80"/>
      <c r="L308" s="80"/>
      <c r="M308" s="80"/>
      <c r="N308" s="306"/>
      <c r="O308" s="175" t="str">
        <f>IF(C308="","",'OPĆI DIO'!$C$1)</f>
        <v/>
      </c>
      <c r="P308" s="40" t="str">
        <f t="shared" si="40"/>
        <v/>
      </c>
      <c r="Q308" s="40" t="str">
        <f t="shared" si="41"/>
        <v/>
      </c>
      <c r="R308" s="40" t="str">
        <f t="shared" si="42"/>
        <v/>
      </c>
      <c r="S308" s="40" t="str">
        <f t="shared" si="43"/>
        <v/>
      </c>
      <c r="T308" s="40" t="str">
        <f t="shared" si="44"/>
        <v/>
      </c>
      <c r="AD308" s="165" t="s">
        <v>881</v>
      </c>
      <c r="AE308" s="165" t="s">
        <v>3073</v>
      </c>
      <c r="AF308" s="40" t="s">
        <v>2903</v>
      </c>
      <c r="AG308" s="40" t="s">
        <v>2904</v>
      </c>
      <c r="AH308" s="40" t="s">
        <v>2925</v>
      </c>
      <c r="AI308" s="40" t="s">
        <v>2935</v>
      </c>
    </row>
    <row r="309" spans="1:35">
      <c r="A309" s="44" t="str">
        <f>IF(C309="","",VLOOKUP('OPĆI DIO'!$C$1,'OPĆI DIO'!$O$4:$X$137,10,FALSE))</f>
        <v/>
      </c>
      <c r="B309" s="44" t="str">
        <f>IF(C309="","",VLOOKUP('OPĆI DIO'!$C$1,'OPĆI DIO'!$O$4:$X$137,9,FALSE))</f>
        <v/>
      </c>
      <c r="C309" s="50"/>
      <c r="D309" s="45" t="str">
        <f t="shared" si="45"/>
        <v/>
      </c>
      <c r="E309" s="50"/>
      <c r="F309" s="45" t="str">
        <f>IFERROR(VLOOKUP(E309,$X$5:$Z$128,2,FALSE),"")</f>
        <v/>
      </c>
      <c r="G309" s="81"/>
      <c r="H309" s="45" t="str">
        <f>IFERROR(VLOOKUP(G309,$AD$6:$AE$352,2,FALSE),"")</f>
        <v/>
      </c>
      <c r="I309" s="45" t="str">
        <f>IFERROR(VLOOKUP(G309,$AD$6:$AH$352,3,FALSE),"")</f>
        <v/>
      </c>
      <c r="J309" s="80"/>
      <c r="K309" s="80"/>
      <c r="L309" s="80"/>
      <c r="M309" s="80"/>
      <c r="N309" s="306"/>
      <c r="O309" s="175" t="str">
        <f>IF(C309="","",'OPĆI DIO'!$C$1)</f>
        <v/>
      </c>
      <c r="P309" s="40" t="str">
        <f t="shared" si="40"/>
        <v/>
      </c>
      <c r="Q309" s="40" t="str">
        <f t="shared" si="41"/>
        <v/>
      </c>
      <c r="R309" s="40" t="str">
        <f t="shared" si="42"/>
        <v/>
      </c>
      <c r="S309" s="40" t="str">
        <f t="shared" si="43"/>
        <v/>
      </c>
      <c r="T309" s="40" t="str">
        <f t="shared" si="44"/>
        <v/>
      </c>
      <c r="AD309" s="165" t="s">
        <v>882</v>
      </c>
      <c r="AE309" s="165" t="s">
        <v>1144</v>
      </c>
      <c r="AF309" s="40" t="s">
        <v>2903</v>
      </c>
      <c r="AG309" s="40" t="s">
        <v>2904</v>
      </c>
      <c r="AH309" s="40" t="s">
        <v>2925</v>
      </c>
      <c r="AI309" s="40" t="s">
        <v>2935</v>
      </c>
    </row>
    <row r="310" spans="1:35">
      <c r="A310" s="44" t="str">
        <f>IF(C310="","",VLOOKUP('OPĆI DIO'!$C$1,'OPĆI DIO'!$O$4:$X$137,10,FALSE))</f>
        <v/>
      </c>
      <c r="B310" s="44" t="str">
        <f>IF(C310="","",VLOOKUP('OPĆI DIO'!$C$1,'OPĆI DIO'!$O$4:$X$137,9,FALSE))</f>
        <v/>
      </c>
      <c r="C310" s="50"/>
      <c r="D310" s="45" t="str">
        <f t="shared" si="45"/>
        <v/>
      </c>
      <c r="E310" s="50"/>
      <c r="F310" s="45" t="str">
        <f>IFERROR(VLOOKUP(E310,$X$5:$Z$128,2,FALSE),"")</f>
        <v/>
      </c>
      <c r="G310" s="81"/>
      <c r="H310" s="45" t="str">
        <f>IFERROR(VLOOKUP(G310,$AD$6:$AE$352,2,FALSE),"")</f>
        <v/>
      </c>
      <c r="I310" s="45" t="str">
        <f>IFERROR(VLOOKUP(G310,$AD$6:$AH$352,3,FALSE),"")</f>
        <v/>
      </c>
      <c r="J310" s="80"/>
      <c r="K310" s="80"/>
      <c r="L310" s="80"/>
      <c r="M310" s="80"/>
      <c r="N310" s="306"/>
      <c r="O310" s="175" t="str">
        <f>IF(C310="","",'OPĆI DIO'!$C$1)</f>
        <v/>
      </c>
      <c r="P310" s="40" t="str">
        <f t="shared" si="40"/>
        <v/>
      </c>
      <c r="Q310" s="40" t="str">
        <f t="shared" si="41"/>
        <v/>
      </c>
      <c r="R310" s="40" t="str">
        <f t="shared" si="42"/>
        <v/>
      </c>
      <c r="S310" s="40" t="str">
        <f t="shared" si="43"/>
        <v/>
      </c>
      <c r="T310" s="40" t="str">
        <f t="shared" si="44"/>
        <v/>
      </c>
      <c r="AD310" s="165" t="s">
        <v>883</v>
      </c>
      <c r="AE310" s="165" t="s">
        <v>884</v>
      </c>
      <c r="AF310" s="40" t="s">
        <v>2903</v>
      </c>
      <c r="AG310" s="40" t="s">
        <v>2904</v>
      </c>
      <c r="AH310" s="40" t="s">
        <v>2925</v>
      </c>
      <c r="AI310" s="40" t="s">
        <v>2935</v>
      </c>
    </row>
    <row r="311" spans="1:35">
      <c r="A311" s="44" t="str">
        <f>IF(C311="","",VLOOKUP('OPĆI DIO'!$C$1,'OPĆI DIO'!$O$4:$X$137,10,FALSE))</f>
        <v/>
      </c>
      <c r="B311" s="44" t="str">
        <f>IF(C311="","",VLOOKUP('OPĆI DIO'!$C$1,'OPĆI DIO'!$O$4:$X$137,9,FALSE))</f>
        <v/>
      </c>
      <c r="C311" s="50"/>
      <c r="D311" s="45" t="str">
        <f t="shared" si="45"/>
        <v/>
      </c>
      <c r="E311" s="50"/>
      <c r="F311" s="45" t="str">
        <f>IFERROR(VLOOKUP(E311,$X$5:$Z$128,2,FALSE),"")</f>
        <v/>
      </c>
      <c r="G311" s="81"/>
      <c r="H311" s="45" t="str">
        <f>IFERROR(VLOOKUP(G311,$AD$6:$AE$352,2,FALSE),"")</f>
        <v/>
      </c>
      <c r="I311" s="45" t="str">
        <f>IFERROR(VLOOKUP(G311,$AD$6:$AH$352,3,FALSE),"")</f>
        <v/>
      </c>
      <c r="J311" s="80"/>
      <c r="K311" s="80"/>
      <c r="L311" s="80"/>
      <c r="M311" s="80"/>
      <c r="N311" s="306"/>
      <c r="O311" s="175" t="str">
        <f>IF(C311="","",'OPĆI DIO'!$C$1)</f>
        <v/>
      </c>
      <c r="P311" s="40" t="str">
        <f t="shared" si="40"/>
        <v/>
      </c>
      <c r="Q311" s="40" t="str">
        <f t="shared" si="41"/>
        <v/>
      </c>
      <c r="R311" s="40" t="str">
        <f t="shared" si="42"/>
        <v/>
      </c>
      <c r="S311" s="40" t="str">
        <f t="shared" si="43"/>
        <v/>
      </c>
      <c r="T311" s="40" t="str">
        <f t="shared" si="44"/>
        <v/>
      </c>
      <c r="AD311" s="165" t="s">
        <v>885</v>
      </c>
      <c r="AE311" s="165" t="s">
        <v>886</v>
      </c>
      <c r="AF311" s="40" t="s">
        <v>2903</v>
      </c>
      <c r="AG311" s="40" t="s">
        <v>2904</v>
      </c>
      <c r="AH311" s="40" t="s">
        <v>2925</v>
      </c>
      <c r="AI311" s="40" t="s">
        <v>2935</v>
      </c>
    </row>
    <row r="312" spans="1:35">
      <c r="A312" s="44" t="str">
        <f>IF(C312="","",VLOOKUP('OPĆI DIO'!$C$1,'OPĆI DIO'!$O$4:$X$137,10,FALSE))</f>
        <v/>
      </c>
      <c r="B312" s="44" t="str">
        <f>IF(C312="","",VLOOKUP('OPĆI DIO'!$C$1,'OPĆI DIO'!$O$4:$X$137,9,FALSE))</f>
        <v/>
      </c>
      <c r="C312" s="50"/>
      <c r="D312" s="45" t="str">
        <f t="shared" si="45"/>
        <v/>
      </c>
      <c r="E312" s="50"/>
      <c r="F312" s="45" t="str">
        <f>IFERROR(VLOOKUP(E312,$X$5:$Z$128,2,FALSE),"")</f>
        <v/>
      </c>
      <c r="G312" s="81"/>
      <c r="H312" s="45" t="str">
        <f>IFERROR(VLOOKUP(G312,$AD$6:$AE$352,2,FALSE),"")</f>
        <v/>
      </c>
      <c r="I312" s="45" t="str">
        <f>IFERROR(VLOOKUP(G312,$AD$6:$AH$352,3,FALSE),"")</f>
        <v/>
      </c>
      <c r="J312" s="80"/>
      <c r="K312" s="80"/>
      <c r="L312" s="80"/>
      <c r="M312" s="80"/>
      <c r="N312" s="306"/>
      <c r="O312" s="175" t="str">
        <f>IF(C312="","",'OPĆI DIO'!$C$1)</f>
        <v/>
      </c>
      <c r="P312" s="40" t="str">
        <f t="shared" si="40"/>
        <v/>
      </c>
      <c r="Q312" s="40" t="str">
        <f t="shared" si="41"/>
        <v/>
      </c>
      <c r="R312" s="40" t="str">
        <f t="shared" si="42"/>
        <v/>
      </c>
      <c r="S312" s="40" t="str">
        <f t="shared" si="43"/>
        <v/>
      </c>
      <c r="T312" s="40" t="str">
        <f t="shared" si="44"/>
        <v/>
      </c>
      <c r="AD312" s="165" t="s">
        <v>1415</v>
      </c>
      <c r="AE312" s="165" t="s">
        <v>1416</v>
      </c>
      <c r="AF312" s="40" t="s">
        <v>2903</v>
      </c>
      <c r="AG312" s="40" t="s">
        <v>2904</v>
      </c>
      <c r="AH312" s="40" t="s">
        <v>2925</v>
      </c>
      <c r="AI312" s="40" t="s">
        <v>2935</v>
      </c>
    </row>
    <row r="313" spans="1:35">
      <c r="A313" s="44" t="str">
        <f>IF(C313="","",VLOOKUP('OPĆI DIO'!$C$1,'OPĆI DIO'!$O$4:$X$137,10,FALSE))</f>
        <v/>
      </c>
      <c r="B313" s="44" t="str">
        <f>IF(C313="","",VLOOKUP('OPĆI DIO'!$C$1,'OPĆI DIO'!$O$4:$X$137,9,FALSE))</f>
        <v/>
      </c>
      <c r="C313" s="50"/>
      <c r="D313" s="45" t="str">
        <f t="shared" si="45"/>
        <v/>
      </c>
      <c r="E313" s="50"/>
      <c r="F313" s="45" t="str">
        <f>IFERROR(VLOOKUP(E313,$X$5:$Z$128,2,FALSE),"")</f>
        <v/>
      </c>
      <c r="G313" s="81"/>
      <c r="H313" s="45" t="str">
        <f>IFERROR(VLOOKUP(G313,$AD$6:$AE$352,2,FALSE),"")</f>
        <v/>
      </c>
      <c r="I313" s="45" t="str">
        <f>IFERROR(VLOOKUP(G313,$AD$6:$AH$352,3,FALSE),"")</f>
        <v/>
      </c>
      <c r="J313" s="80"/>
      <c r="K313" s="80"/>
      <c r="L313" s="80"/>
      <c r="M313" s="80"/>
      <c r="N313" s="306"/>
      <c r="O313" s="175" t="str">
        <f>IF(C313="","",'OPĆI DIO'!$C$1)</f>
        <v/>
      </c>
      <c r="P313" s="40" t="str">
        <f t="shared" si="40"/>
        <v/>
      </c>
      <c r="Q313" s="40" t="str">
        <f t="shared" si="41"/>
        <v/>
      </c>
      <c r="R313" s="40" t="str">
        <f t="shared" si="42"/>
        <v/>
      </c>
      <c r="S313" s="40" t="str">
        <f t="shared" si="43"/>
        <v/>
      </c>
      <c r="T313" s="40" t="str">
        <f t="shared" si="44"/>
        <v/>
      </c>
      <c r="AD313" s="165" t="s">
        <v>1417</v>
      </c>
      <c r="AE313" s="165" t="s">
        <v>1418</v>
      </c>
      <c r="AF313" s="40" t="s">
        <v>2903</v>
      </c>
      <c r="AG313" s="40" t="s">
        <v>2904</v>
      </c>
      <c r="AH313" s="40" t="s">
        <v>2925</v>
      </c>
      <c r="AI313" s="40" t="s">
        <v>2935</v>
      </c>
    </row>
    <row r="314" spans="1:35">
      <c r="A314" s="44" t="str">
        <f>IF(C314="","",VLOOKUP('OPĆI DIO'!$C$1,'OPĆI DIO'!$O$4:$X$137,10,FALSE))</f>
        <v/>
      </c>
      <c r="B314" s="44" t="str">
        <f>IF(C314="","",VLOOKUP('OPĆI DIO'!$C$1,'OPĆI DIO'!$O$4:$X$137,9,FALSE))</f>
        <v/>
      </c>
      <c r="C314" s="50"/>
      <c r="D314" s="45" t="str">
        <f t="shared" si="45"/>
        <v/>
      </c>
      <c r="E314" s="50"/>
      <c r="F314" s="45" t="str">
        <f>IFERROR(VLOOKUP(E314,$X$5:$Z$128,2,FALSE),"")</f>
        <v/>
      </c>
      <c r="G314" s="81"/>
      <c r="H314" s="45" t="str">
        <f>IFERROR(VLOOKUP(G314,$AD$6:$AE$352,2,FALSE),"")</f>
        <v/>
      </c>
      <c r="I314" s="45" t="str">
        <f>IFERROR(VLOOKUP(G314,$AD$6:$AH$352,3,FALSE),"")</f>
        <v/>
      </c>
      <c r="J314" s="80"/>
      <c r="K314" s="80"/>
      <c r="L314" s="80"/>
      <c r="M314" s="80"/>
      <c r="N314" s="306"/>
      <c r="O314" s="175" t="str">
        <f>IF(C314="","",'OPĆI DIO'!$C$1)</f>
        <v/>
      </c>
      <c r="P314" s="40" t="str">
        <f t="shared" si="40"/>
        <v/>
      </c>
      <c r="Q314" s="40" t="str">
        <f t="shared" si="41"/>
        <v/>
      </c>
      <c r="R314" s="40" t="str">
        <f t="shared" si="42"/>
        <v/>
      </c>
      <c r="S314" s="40" t="str">
        <f t="shared" si="43"/>
        <v/>
      </c>
      <c r="T314" s="40" t="str">
        <f t="shared" si="44"/>
        <v/>
      </c>
      <c r="AD314" s="165" t="s">
        <v>1419</v>
      </c>
      <c r="AE314" s="165" t="s">
        <v>1420</v>
      </c>
      <c r="AF314" s="40" t="s">
        <v>2903</v>
      </c>
      <c r="AG314" s="40" t="s">
        <v>2904</v>
      </c>
      <c r="AH314" s="40" t="s">
        <v>2925</v>
      </c>
      <c r="AI314" s="40" t="s">
        <v>2937</v>
      </c>
    </row>
    <row r="315" spans="1:35">
      <c r="A315" s="44" t="str">
        <f>IF(C315="","",VLOOKUP('OPĆI DIO'!$C$1,'OPĆI DIO'!$O$4:$X$137,10,FALSE))</f>
        <v/>
      </c>
      <c r="B315" s="44" t="str">
        <f>IF(C315="","",VLOOKUP('OPĆI DIO'!$C$1,'OPĆI DIO'!$O$4:$X$137,9,FALSE))</f>
        <v/>
      </c>
      <c r="C315" s="50"/>
      <c r="D315" s="45" t="str">
        <f t="shared" si="45"/>
        <v/>
      </c>
      <c r="E315" s="50"/>
      <c r="F315" s="45" t="str">
        <f>IFERROR(VLOOKUP(E315,$X$5:$Z$128,2,FALSE),"")</f>
        <v/>
      </c>
      <c r="G315" s="81"/>
      <c r="H315" s="45" t="str">
        <f>IFERROR(VLOOKUP(G315,$AD$6:$AE$352,2,FALSE),"")</f>
        <v/>
      </c>
      <c r="I315" s="45" t="str">
        <f>IFERROR(VLOOKUP(G315,$AD$6:$AH$352,3,FALSE),"")</f>
        <v/>
      </c>
      <c r="J315" s="80"/>
      <c r="K315" s="80"/>
      <c r="L315" s="80"/>
      <c r="M315" s="80"/>
      <c r="N315" s="306"/>
      <c r="O315" s="175" t="str">
        <f>IF(C315="","",'OPĆI DIO'!$C$1)</f>
        <v/>
      </c>
      <c r="P315" s="40" t="str">
        <f t="shared" si="40"/>
        <v/>
      </c>
      <c r="Q315" s="40" t="str">
        <f t="shared" si="41"/>
        <v/>
      </c>
      <c r="R315" s="40" t="str">
        <f t="shared" si="42"/>
        <v/>
      </c>
      <c r="S315" s="40" t="str">
        <f t="shared" si="43"/>
        <v/>
      </c>
      <c r="T315" s="40" t="str">
        <f t="shared" si="44"/>
        <v/>
      </c>
      <c r="AD315" s="165" t="s">
        <v>2119</v>
      </c>
      <c r="AE315" s="165" t="s">
        <v>2120</v>
      </c>
      <c r="AF315" s="40" t="s">
        <v>2903</v>
      </c>
      <c r="AG315" s="40" t="s">
        <v>2904</v>
      </c>
      <c r="AH315" s="40" t="s">
        <v>2925</v>
      </c>
      <c r="AI315" s="40" t="s">
        <v>2937</v>
      </c>
    </row>
    <row r="316" spans="1:35">
      <c r="A316" s="44" t="str">
        <f>IF(C316="","",VLOOKUP('OPĆI DIO'!$C$1,'OPĆI DIO'!$O$4:$X$137,10,FALSE))</f>
        <v/>
      </c>
      <c r="B316" s="44" t="str">
        <f>IF(C316="","",VLOOKUP('OPĆI DIO'!$C$1,'OPĆI DIO'!$O$4:$X$137,9,FALSE))</f>
        <v/>
      </c>
      <c r="C316" s="50"/>
      <c r="D316" s="45" t="str">
        <f t="shared" si="45"/>
        <v/>
      </c>
      <c r="E316" s="50"/>
      <c r="F316" s="45" t="str">
        <f>IFERROR(VLOOKUP(E316,$X$5:$Z$128,2,FALSE),"")</f>
        <v/>
      </c>
      <c r="G316" s="81"/>
      <c r="H316" s="45" t="str">
        <f>IFERROR(VLOOKUP(G316,$AD$6:$AE$352,2,FALSE),"")</f>
        <v/>
      </c>
      <c r="I316" s="45" t="str">
        <f>IFERROR(VLOOKUP(G316,$AD$6:$AH$352,3,FALSE),"")</f>
        <v/>
      </c>
      <c r="J316" s="80"/>
      <c r="K316" s="80"/>
      <c r="L316" s="80"/>
      <c r="M316" s="80"/>
      <c r="N316" s="306"/>
      <c r="O316" s="175" t="str">
        <f>IF(C316="","",'OPĆI DIO'!$C$1)</f>
        <v/>
      </c>
      <c r="P316" s="40" t="str">
        <f t="shared" si="40"/>
        <v/>
      </c>
      <c r="Q316" s="40" t="str">
        <f t="shared" si="41"/>
        <v/>
      </c>
      <c r="R316" s="40" t="str">
        <f t="shared" si="42"/>
        <v/>
      </c>
      <c r="S316" s="40" t="str">
        <f t="shared" si="43"/>
        <v/>
      </c>
      <c r="T316" s="40" t="str">
        <f t="shared" si="44"/>
        <v/>
      </c>
      <c r="AD316" s="165" t="s">
        <v>2121</v>
      </c>
      <c r="AE316" s="165" t="s">
        <v>2122</v>
      </c>
      <c r="AF316" s="40" t="s">
        <v>2903</v>
      </c>
      <c r="AG316" s="40" t="s">
        <v>2904</v>
      </c>
      <c r="AH316" s="40" t="s">
        <v>2927</v>
      </c>
      <c r="AI316" s="40" t="s">
        <v>2928</v>
      </c>
    </row>
    <row r="317" spans="1:35">
      <c r="A317" s="44" t="str">
        <f>IF(C317="","",VLOOKUP('OPĆI DIO'!$C$1,'OPĆI DIO'!$O$4:$X$137,10,FALSE))</f>
        <v/>
      </c>
      <c r="B317" s="44" t="str">
        <f>IF(C317="","",VLOOKUP('OPĆI DIO'!$C$1,'OPĆI DIO'!$O$4:$X$137,9,FALSE))</f>
        <v/>
      </c>
      <c r="C317" s="50"/>
      <c r="D317" s="45" t="str">
        <f t="shared" si="45"/>
        <v/>
      </c>
      <c r="E317" s="50"/>
      <c r="F317" s="45" t="str">
        <f>IFERROR(VLOOKUP(E317,$X$5:$Z$128,2,FALSE),"")</f>
        <v/>
      </c>
      <c r="G317" s="81"/>
      <c r="H317" s="45" t="str">
        <f>IFERROR(VLOOKUP(G317,$AD$6:$AE$352,2,FALSE),"")</f>
        <v/>
      </c>
      <c r="I317" s="45" t="str">
        <f>IFERROR(VLOOKUP(G317,$AD$6:$AH$352,3,FALSE),"")</f>
        <v/>
      </c>
      <c r="J317" s="80"/>
      <c r="K317" s="80"/>
      <c r="L317" s="80"/>
      <c r="M317" s="80"/>
      <c r="N317" s="306"/>
      <c r="O317" s="175" t="str">
        <f>IF(C317="","",'OPĆI DIO'!$C$1)</f>
        <v/>
      </c>
      <c r="P317" s="40" t="str">
        <f t="shared" si="40"/>
        <v/>
      </c>
      <c r="Q317" s="40" t="str">
        <f t="shared" si="41"/>
        <v/>
      </c>
      <c r="R317" s="40" t="str">
        <f t="shared" si="42"/>
        <v/>
      </c>
      <c r="S317" s="40" t="str">
        <f t="shared" si="43"/>
        <v/>
      </c>
      <c r="T317" s="40" t="str">
        <f t="shared" si="44"/>
        <v/>
      </c>
      <c r="AD317" s="165" t="s">
        <v>3074</v>
      </c>
      <c r="AE317" s="165" t="s">
        <v>3075</v>
      </c>
      <c r="AF317" s="40" t="s">
        <v>2903</v>
      </c>
      <c r="AG317" s="40" t="s">
        <v>2904</v>
      </c>
      <c r="AH317" s="40" t="s">
        <v>2927</v>
      </c>
      <c r="AI317" s="40" t="s">
        <v>2928</v>
      </c>
    </row>
    <row r="318" spans="1:35">
      <c r="A318" s="44" t="str">
        <f>IF(C318="","",VLOOKUP('OPĆI DIO'!$C$1,'OPĆI DIO'!$O$4:$X$137,10,FALSE))</f>
        <v/>
      </c>
      <c r="B318" s="44" t="str">
        <f>IF(C318="","",VLOOKUP('OPĆI DIO'!$C$1,'OPĆI DIO'!$O$4:$X$137,9,FALSE))</f>
        <v/>
      </c>
      <c r="C318" s="50"/>
      <c r="D318" s="45" t="str">
        <f t="shared" si="45"/>
        <v/>
      </c>
      <c r="E318" s="50"/>
      <c r="F318" s="45" t="str">
        <f>IFERROR(VLOOKUP(E318,$X$5:$Z$128,2,FALSE),"")</f>
        <v/>
      </c>
      <c r="G318" s="81"/>
      <c r="H318" s="45" t="str">
        <f>IFERROR(VLOOKUP(G318,$AD$6:$AE$352,2,FALSE),"")</f>
        <v/>
      </c>
      <c r="I318" s="45" t="str">
        <f>IFERROR(VLOOKUP(G318,$AD$6:$AH$352,3,FALSE),"")</f>
        <v/>
      </c>
      <c r="J318" s="80"/>
      <c r="K318" s="80"/>
      <c r="L318" s="80"/>
      <c r="M318" s="80"/>
      <c r="N318" s="306"/>
      <c r="O318" s="175" t="str">
        <f>IF(C318="","",'OPĆI DIO'!$C$1)</f>
        <v/>
      </c>
      <c r="P318" s="40" t="str">
        <f t="shared" si="40"/>
        <v/>
      </c>
      <c r="Q318" s="40" t="str">
        <f t="shared" si="41"/>
        <v/>
      </c>
      <c r="R318" s="40" t="str">
        <f t="shared" si="42"/>
        <v/>
      </c>
      <c r="S318" s="40" t="str">
        <f t="shared" si="43"/>
        <v/>
      </c>
      <c r="T318" s="40" t="str">
        <f t="shared" si="44"/>
        <v/>
      </c>
      <c r="AD318" s="165" t="s">
        <v>3076</v>
      </c>
      <c r="AE318" s="165" t="s">
        <v>3077</v>
      </c>
      <c r="AF318" s="40" t="s">
        <v>2903</v>
      </c>
      <c r="AG318" s="40" t="s">
        <v>2904</v>
      </c>
      <c r="AH318" s="40" t="s">
        <v>2927</v>
      </c>
      <c r="AI318" s="40" t="s">
        <v>2928</v>
      </c>
    </row>
    <row r="319" spans="1:35">
      <c r="A319" s="44" t="str">
        <f>IF(C319="","",VLOOKUP('OPĆI DIO'!$C$1,'OPĆI DIO'!$O$4:$X$137,10,FALSE))</f>
        <v/>
      </c>
      <c r="B319" s="44" t="str">
        <f>IF(C319="","",VLOOKUP('OPĆI DIO'!$C$1,'OPĆI DIO'!$O$4:$X$137,9,FALSE))</f>
        <v/>
      </c>
      <c r="C319" s="50"/>
      <c r="D319" s="45" t="str">
        <f t="shared" si="45"/>
        <v/>
      </c>
      <c r="E319" s="50"/>
      <c r="F319" s="45" t="str">
        <f>IFERROR(VLOOKUP(E319,$X$5:$Z$128,2,FALSE),"")</f>
        <v/>
      </c>
      <c r="G319" s="81"/>
      <c r="H319" s="45" t="str">
        <f>IFERROR(VLOOKUP(G319,$AD$6:$AE$352,2,FALSE),"")</f>
        <v/>
      </c>
      <c r="I319" s="45" t="str">
        <f>IFERROR(VLOOKUP(G319,$AD$6:$AH$352,3,FALSE),"")</f>
        <v/>
      </c>
      <c r="J319" s="80"/>
      <c r="K319" s="80"/>
      <c r="L319" s="80"/>
      <c r="M319" s="80"/>
      <c r="N319" s="306"/>
      <c r="O319" s="175" t="str">
        <f>IF(C319="","",'OPĆI DIO'!$C$1)</f>
        <v/>
      </c>
      <c r="P319" s="40" t="str">
        <f t="shared" si="40"/>
        <v/>
      </c>
      <c r="Q319" s="40" t="str">
        <f t="shared" si="41"/>
        <v/>
      </c>
      <c r="R319" s="40" t="str">
        <f t="shared" si="42"/>
        <v/>
      </c>
      <c r="S319" s="40" t="str">
        <f t="shared" si="43"/>
        <v/>
      </c>
      <c r="T319" s="40" t="str">
        <f t="shared" si="44"/>
        <v/>
      </c>
      <c r="AD319" s="165" t="s">
        <v>889</v>
      </c>
      <c r="AE319" s="165" t="s">
        <v>890</v>
      </c>
      <c r="AF319" s="40" t="s">
        <v>2919</v>
      </c>
      <c r="AG319" s="40" t="s">
        <v>2920</v>
      </c>
      <c r="AH319" s="40" t="s">
        <v>2927</v>
      </c>
      <c r="AI319" s="40" t="s">
        <v>2928</v>
      </c>
    </row>
    <row r="320" spans="1:35">
      <c r="A320" s="44" t="str">
        <f>IF(C320="","",VLOOKUP('OPĆI DIO'!$C$1,'OPĆI DIO'!$O$4:$X$137,10,FALSE))</f>
        <v/>
      </c>
      <c r="B320" s="44" t="str">
        <f>IF(C320="","",VLOOKUP('OPĆI DIO'!$C$1,'OPĆI DIO'!$O$4:$X$137,9,FALSE))</f>
        <v/>
      </c>
      <c r="C320" s="50"/>
      <c r="D320" s="45" t="str">
        <f t="shared" si="45"/>
        <v/>
      </c>
      <c r="E320" s="50"/>
      <c r="F320" s="45" t="str">
        <f>IFERROR(VLOOKUP(E320,$X$5:$Z$128,2,FALSE),"")</f>
        <v/>
      </c>
      <c r="G320" s="81"/>
      <c r="H320" s="45" t="str">
        <f>IFERROR(VLOOKUP(G320,$AD$6:$AE$352,2,FALSE),"")</f>
        <v/>
      </c>
      <c r="I320" s="45" t="str">
        <f>IFERROR(VLOOKUP(G320,$AD$6:$AH$352,3,FALSE),"")</f>
        <v/>
      </c>
      <c r="J320" s="80"/>
      <c r="K320" s="80"/>
      <c r="L320" s="80"/>
      <c r="M320" s="80"/>
      <c r="N320" s="306"/>
      <c r="O320" s="175" t="str">
        <f>IF(C320="","",'OPĆI DIO'!$C$1)</f>
        <v/>
      </c>
      <c r="P320" s="40" t="str">
        <f t="shared" si="40"/>
        <v/>
      </c>
      <c r="Q320" s="40" t="str">
        <f t="shared" si="41"/>
        <v/>
      </c>
      <c r="R320" s="40" t="str">
        <f t="shared" si="42"/>
        <v/>
      </c>
      <c r="S320" s="40" t="str">
        <f t="shared" si="43"/>
        <v/>
      </c>
      <c r="T320" s="40" t="str">
        <f t="shared" si="44"/>
        <v/>
      </c>
      <c r="AD320" s="165" t="s">
        <v>889</v>
      </c>
      <c r="AE320" s="165" t="s">
        <v>890</v>
      </c>
      <c r="AF320" s="40" t="s">
        <v>2903</v>
      </c>
      <c r="AG320" s="40" t="s">
        <v>2904</v>
      </c>
      <c r="AH320" s="40" t="s">
        <v>2927</v>
      </c>
      <c r="AI320" s="40" t="s">
        <v>2928</v>
      </c>
    </row>
    <row r="321" spans="1:35">
      <c r="A321" s="44" t="str">
        <f>IF(C321="","",VLOOKUP('OPĆI DIO'!$C$1,'OPĆI DIO'!$O$4:$X$137,10,FALSE))</f>
        <v/>
      </c>
      <c r="B321" s="44" t="str">
        <f>IF(C321="","",VLOOKUP('OPĆI DIO'!$C$1,'OPĆI DIO'!$O$4:$X$137,9,FALSE))</f>
        <v/>
      </c>
      <c r="C321" s="50"/>
      <c r="D321" s="45" t="str">
        <f t="shared" si="45"/>
        <v/>
      </c>
      <c r="E321" s="50"/>
      <c r="F321" s="45" t="str">
        <f>IFERROR(VLOOKUP(E321,$X$5:$Z$128,2,FALSE),"")</f>
        <v/>
      </c>
      <c r="G321" s="81"/>
      <c r="H321" s="45" t="str">
        <f>IFERROR(VLOOKUP(G321,$AD$6:$AE$352,2,FALSE),"")</f>
        <v/>
      </c>
      <c r="I321" s="45" t="str">
        <f>IFERROR(VLOOKUP(G321,$AD$6:$AH$352,3,FALSE),"")</f>
        <v/>
      </c>
      <c r="J321" s="80"/>
      <c r="K321" s="80"/>
      <c r="L321" s="80"/>
      <c r="M321" s="80"/>
      <c r="N321" s="306"/>
      <c r="O321" s="175" t="str">
        <f>IF(C321="","",'OPĆI DIO'!$C$1)</f>
        <v/>
      </c>
      <c r="P321" s="40" t="str">
        <f t="shared" si="40"/>
        <v/>
      </c>
      <c r="Q321" s="40" t="str">
        <f t="shared" si="41"/>
        <v/>
      </c>
      <c r="R321" s="40" t="str">
        <f t="shared" si="42"/>
        <v/>
      </c>
      <c r="S321" s="40" t="str">
        <f t="shared" si="43"/>
        <v/>
      </c>
      <c r="T321" s="40" t="str">
        <f t="shared" si="44"/>
        <v/>
      </c>
      <c r="AD321" s="165" t="s">
        <v>891</v>
      </c>
      <c r="AE321" s="165" t="s">
        <v>892</v>
      </c>
      <c r="AF321" s="40" t="s">
        <v>2903</v>
      </c>
      <c r="AG321" s="40" t="s">
        <v>2904</v>
      </c>
      <c r="AH321" s="40" t="s">
        <v>2927</v>
      </c>
      <c r="AI321" s="40" t="s">
        <v>2928</v>
      </c>
    </row>
    <row r="322" spans="1:35">
      <c r="A322" s="44" t="str">
        <f>IF(C322="","",VLOOKUP('OPĆI DIO'!$C$1,'OPĆI DIO'!$O$4:$X$137,10,FALSE))</f>
        <v/>
      </c>
      <c r="B322" s="44" t="str">
        <f>IF(C322="","",VLOOKUP('OPĆI DIO'!$C$1,'OPĆI DIO'!$O$4:$X$137,9,FALSE))</f>
        <v/>
      </c>
      <c r="C322" s="50"/>
      <c r="D322" s="45" t="str">
        <f t="shared" si="45"/>
        <v/>
      </c>
      <c r="E322" s="50"/>
      <c r="F322" s="45" t="str">
        <f>IFERROR(VLOOKUP(E322,$X$5:$Z$128,2,FALSE),"")</f>
        <v/>
      </c>
      <c r="G322" s="81"/>
      <c r="H322" s="45" t="str">
        <f>IFERROR(VLOOKUP(G322,$AD$6:$AE$352,2,FALSE),"")</f>
        <v/>
      </c>
      <c r="I322" s="45" t="str">
        <f>IFERROR(VLOOKUP(G322,$AD$6:$AH$352,3,FALSE),"")</f>
        <v/>
      </c>
      <c r="J322" s="80"/>
      <c r="K322" s="80"/>
      <c r="L322" s="80"/>
      <c r="M322" s="80"/>
      <c r="N322" s="306"/>
      <c r="O322" s="175" t="str">
        <f>IF(C322="","",'OPĆI DIO'!$C$1)</f>
        <v/>
      </c>
      <c r="P322" s="40" t="str">
        <f t="shared" si="40"/>
        <v/>
      </c>
      <c r="Q322" s="40" t="str">
        <f t="shared" si="41"/>
        <v/>
      </c>
      <c r="R322" s="40" t="str">
        <f t="shared" si="42"/>
        <v/>
      </c>
      <c r="S322" s="40" t="str">
        <f t="shared" si="43"/>
        <v/>
      </c>
      <c r="T322" s="40" t="str">
        <f t="shared" si="44"/>
        <v/>
      </c>
      <c r="AD322" s="165" t="s">
        <v>893</v>
      </c>
      <c r="AE322" s="165" t="s">
        <v>894</v>
      </c>
      <c r="AF322" s="40" t="s">
        <v>2903</v>
      </c>
      <c r="AG322" s="40" t="s">
        <v>2904</v>
      </c>
      <c r="AH322" s="40" t="s">
        <v>2927</v>
      </c>
      <c r="AI322" s="40" t="s">
        <v>2928</v>
      </c>
    </row>
    <row r="323" spans="1:35">
      <c r="A323" s="44" t="str">
        <f>IF(C323="","",VLOOKUP('OPĆI DIO'!$C$1,'OPĆI DIO'!$O$4:$X$137,10,FALSE))</f>
        <v/>
      </c>
      <c r="B323" s="44" t="str">
        <f>IF(C323="","",VLOOKUP('OPĆI DIO'!$C$1,'OPĆI DIO'!$O$4:$X$137,9,FALSE))</f>
        <v/>
      </c>
      <c r="C323" s="50"/>
      <c r="D323" s="45" t="str">
        <f t="shared" si="45"/>
        <v/>
      </c>
      <c r="E323" s="50"/>
      <c r="F323" s="45" t="str">
        <f>IFERROR(VLOOKUP(E323,$X$5:$Z$128,2,FALSE),"")</f>
        <v/>
      </c>
      <c r="G323" s="81"/>
      <c r="H323" s="45" t="str">
        <f>IFERROR(VLOOKUP(G323,$AD$6:$AE$352,2,FALSE),"")</f>
        <v/>
      </c>
      <c r="I323" s="45" t="str">
        <f>IFERROR(VLOOKUP(G323,$AD$6:$AH$352,3,FALSE),"")</f>
        <v/>
      </c>
      <c r="J323" s="80"/>
      <c r="K323" s="80"/>
      <c r="L323" s="80"/>
      <c r="M323" s="80"/>
      <c r="N323" s="306"/>
      <c r="O323" s="175" t="str">
        <f>IF(C323="","",'OPĆI DIO'!$C$1)</f>
        <v/>
      </c>
      <c r="P323" s="40" t="str">
        <f t="shared" ref="P323:P386" si="46">LEFT(E323,3)</f>
        <v/>
      </c>
      <c r="Q323" s="40" t="str">
        <f t="shared" ref="Q323:Q386" si="47">LEFT(E323,2)</f>
        <v/>
      </c>
      <c r="R323" s="40" t="str">
        <f t="shared" ref="R323:R386" si="48">LEFT(C323,3)</f>
        <v/>
      </c>
      <c r="S323" s="40" t="str">
        <f t="shared" ref="S323:S386" si="49">IF(T323="5",0,MID(I323,2,2))</f>
        <v/>
      </c>
      <c r="T323" s="40" t="str">
        <f t="shared" ref="T323:T386" si="50">LEFT(E323,1)</f>
        <v/>
      </c>
      <c r="AD323" s="165" t="s">
        <v>895</v>
      </c>
      <c r="AE323" s="165" t="s">
        <v>896</v>
      </c>
      <c r="AF323" s="40" t="s">
        <v>2903</v>
      </c>
      <c r="AG323" s="40" t="s">
        <v>2904</v>
      </c>
      <c r="AH323" s="40" t="s">
        <v>2927</v>
      </c>
      <c r="AI323" s="40" t="s">
        <v>2928</v>
      </c>
    </row>
    <row r="324" spans="1:35">
      <c r="A324" s="44" t="str">
        <f>IF(C324="","",VLOOKUP('OPĆI DIO'!$C$1,'OPĆI DIO'!$O$4:$X$137,10,FALSE))</f>
        <v/>
      </c>
      <c r="B324" s="44" t="str">
        <f>IF(C324="","",VLOOKUP('OPĆI DIO'!$C$1,'OPĆI DIO'!$O$4:$X$137,9,FALSE))</f>
        <v/>
      </c>
      <c r="C324" s="50"/>
      <c r="D324" s="45" t="str">
        <f t="shared" ref="D324:D387" si="51">IFERROR(VLOOKUP(C324,$U$6:$V$22,2,FALSE),"")</f>
        <v/>
      </c>
      <c r="E324" s="50"/>
      <c r="F324" s="45" t="str">
        <f>IFERROR(VLOOKUP(E324,$X$5:$Z$128,2,FALSE),"")</f>
        <v/>
      </c>
      <c r="G324" s="81"/>
      <c r="H324" s="45" t="str">
        <f>IFERROR(VLOOKUP(G324,$AD$6:$AE$352,2,FALSE),"")</f>
        <v/>
      </c>
      <c r="I324" s="45" t="str">
        <f>IFERROR(VLOOKUP(G324,$AD$6:$AH$352,3,FALSE),"")</f>
        <v/>
      </c>
      <c r="J324" s="80"/>
      <c r="K324" s="80"/>
      <c r="L324" s="80"/>
      <c r="M324" s="80"/>
      <c r="N324" s="306"/>
      <c r="O324" s="175" t="str">
        <f>IF(C324="","",'OPĆI DIO'!$C$1)</f>
        <v/>
      </c>
      <c r="P324" s="40" t="str">
        <f t="shared" si="46"/>
        <v/>
      </c>
      <c r="Q324" s="40" t="str">
        <f t="shared" si="47"/>
        <v/>
      </c>
      <c r="R324" s="40" t="str">
        <f t="shared" si="48"/>
        <v/>
      </c>
      <c r="S324" s="40" t="str">
        <f t="shared" si="49"/>
        <v/>
      </c>
      <c r="T324" s="40" t="str">
        <f t="shared" si="50"/>
        <v/>
      </c>
      <c r="AD324" s="165" t="s">
        <v>897</v>
      </c>
      <c r="AE324" s="165" t="s">
        <v>898</v>
      </c>
      <c r="AF324" s="40" t="s">
        <v>2903</v>
      </c>
      <c r="AG324" s="40" t="s">
        <v>2904</v>
      </c>
      <c r="AH324" s="40" t="s">
        <v>2927</v>
      </c>
      <c r="AI324" s="40" t="s">
        <v>2928</v>
      </c>
    </row>
    <row r="325" spans="1:35">
      <c r="A325" s="44" t="str">
        <f>IF(C325="","",VLOOKUP('OPĆI DIO'!$C$1,'OPĆI DIO'!$O$4:$X$137,10,FALSE))</f>
        <v/>
      </c>
      <c r="B325" s="44" t="str">
        <f>IF(C325="","",VLOOKUP('OPĆI DIO'!$C$1,'OPĆI DIO'!$O$4:$X$137,9,FALSE))</f>
        <v/>
      </c>
      <c r="C325" s="50"/>
      <c r="D325" s="45" t="str">
        <f t="shared" si="51"/>
        <v/>
      </c>
      <c r="E325" s="50"/>
      <c r="F325" s="45" t="str">
        <f>IFERROR(VLOOKUP(E325,$X$5:$Z$128,2,FALSE),"")</f>
        <v/>
      </c>
      <c r="G325" s="81"/>
      <c r="H325" s="45" t="str">
        <f>IFERROR(VLOOKUP(G325,$AD$6:$AE$352,2,FALSE),"")</f>
        <v/>
      </c>
      <c r="I325" s="45" t="str">
        <f>IFERROR(VLOOKUP(G325,$AD$6:$AH$352,3,FALSE),"")</f>
        <v/>
      </c>
      <c r="J325" s="80"/>
      <c r="K325" s="80"/>
      <c r="L325" s="80"/>
      <c r="M325" s="80"/>
      <c r="N325" s="306"/>
      <c r="O325" s="175" t="str">
        <f>IF(C325="","",'OPĆI DIO'!$C$1)</f>
        <v/>
      </c>
      <c r="P325" s="40" t="str">
        <f t="shared" si="46"/>
        <v/>
      </c>
      <c r="Q325" s="40" t="str">
        <f t="shared" si="47"/>
        <v/>
      </c>
      <c r="R325" s="40" t="str">
        <f t="shared" si="48"/>
        <v/>
      </c>
      <c r="S325" s="40" t="str">
        <f t="shared" si="49"/>
        <v/>
      </c>
      <c r="T325" s="40" t="str">
        <f t="shared" si="50"/>
        <v/>
      </c>
      <c r="AD325" s="165" t="s">
        <v>899</v>
      </c>
      <c r="AE325" s="165" t="s">
        <v>900</v>
      </c>
      <c r="AF325" s="40" t="s">
        <v>2903</v>
      </c>
      <c r="AG325" s="40" t="s">
        <v>2904</v>
      </c>
      <c r="AH325" s="40" t="s">
        <v>2927</v>
      </c>
      <c r="AI325" s="40" t="s">
        <v>2928</v>
      </c>
    </row>
    <row r="326" spans="1:35">
      <c r="A326" s="44" t="str">
        <f>IF(C326="","",VLOOKUP('OPĆI DIO'!$C$1,'OPĆI DIO'!$O$4:$X$137,10,FALSE))</f>
        <v/>
      </c>
      <c r="B326" s="44" t="str">
        <f>IF(C326="","",VLOOKUP('OPĆI DIO'!$C$1,'OPĆI DIO'!$O$4:$X$137,9,FALSE))</f>
        <v/>
      </c>
      <c r="C326" s="50"/>
      <c r="D326" s="45" t="str">
        <f t="shared" si="51"/>
        <v/>
      </c>
      <c r="E326" s="50"/>
      <c r="F326" s="45" t="str">
        <f>IFERROR(VLOOKUP(E326,$X$5:$Z$128,2,FALSE),"")</f>
        <v/>
      </c>
      <c r="G326" s="81"/>
      <c r="H326" s="45" t="str">
        <f>IFERROR(VLOOKUP(G326,$AD$6:$AE$352,2,FALSE),"")</f>
        <v/>
      </c>
      <c r="I326" s="45" t="str">
        <f>IFERROR(VLOOKUP(G326,$AD$6:$AH$352,3,FALSE),"")</f>
        <v/>
      </c>
      <c r="J326" s="80"/>
      <c r="K326" s="80"/>
      <c r="L326" s="80"/>
      <c r="M326" s="80"/>
      <c r="N326" s="306"/>
      <c r="O326" s="175" t="str">
        <f>IF(C326="","",'OPĆI DIO'!$C$1)</f>
        <v/>
      </c>
      <c r="P326" s="40" t="str">
        <f t="shared" si="46"/>
        <v/>
      </c>
      <c r="Q326" s="40" t="str">
        <f t="shared" si="47"/>
        <v/>
      </c>
      <c r="R326" s="40" t="str">
        <f t="shared" si="48"/>
        <v/>
      </c>
      <c r="S326" s="40" t="str">
        <f t="shared" si="49"/>
        <v/>
      </c>
      <c r="T326" s="40" t="str">
        <f t="shared" si="50"/>
        <v/>
      </c>
      <c r="AD326" s="165" t="s">
        <v>901</v>
      </c>
      <c r="AE326" s="165" t="s">
        <v>902</v>
      </c>
      <c r="AF326" s="40" t="s">
        <v>2903</v>
      </c>
      <c r="AG326" s="40" t="s">
        <v>2904</v>
      </c>
      <c r="AH326" s="40" t="s">
        <v>2927</v>
      </c>
      <c r="AI326" s="40" t="s">
        <v>2928</v>
      </c>
    </row>
    <row r="327" spans="1:35">
      <c r="A327" s="44" t="str">
        <f>IF(C327="","",VLOOKUP('OPĆI DIO'!$C$1,'OPĆI DIO'!$O$4:$X$137,10,FALSE))</f>
        <v/>
      </c>
      <c r="B327" s="44" t="str">
        <f>IF(C327="","",VLOOKUP('OPĆI DIO'!$C$1,'OPĆI DIO'!$O$4:$X$137,9,FALSE))</f>
        <v/>
      </c>
      <c r="C327" s="50"/>
      <c r="D327" s="45" t="str">
        <f t="shared" si="51"/>
        <v/>
      </c>
      <c r="E327" s="50"/>
      <c r="F327" s="45" t="str">
        <f>IFERROR(VLOOKUP(E327,$X$5:$Z$128,2,FALSE),"")</f>
        <v/>
      </c>
      <c r="G327" s="81"/>
      <c r="H327" s="45" t="str">
        <f>IFERROR(VLOOKUP(G327,$AD$6:$AE$352,2,FALSE),"")</f>
        <v/>
      </c>
      <c r="I327" s="45" t="str">
        <f>IFERROR(VLOOKUP(G327,$AD$6:$AH$352,3,FALSE),"")</f>
        <v/>
      </c>
      <c r="J327" s="80"/>
      <c r="K327" s="80"/>
      <c r="L327" s="80"/>
      <c r="M327" s="80"/>
      <c r="N327" s="306"/>
      <c r="O327" s="175" t="str">
        <f>IF(C327="","",'OPĆI DIO'!$C$1)</f>
        <v/>
      </c>
      <c r="P327" s="40" t="str">
        <f t="shared" si="46"/>
        <v/>
      </c>
      <c r="Q327" s="40" t="str">
        <f t="shared" si="47"/>
        <v/>
      </c>
      <c r="R327" s="40" t="str">
        <f t="shared" si="48"/>
        <v/>
      </c>
      <c r="S327" s="40" t="str">
        <f t="shared" si="49"/>
        <v/>
      </c>
      <c r="T327" s="40" t="str">
        <f t="shared" si="50"/>
        <v/>
      </c>
      <c r="AD327" s="165" t="s">
        <v>903</v>
      </c>
      <c r="AE327" s="165" t="s">
        <v>904</v>
      </c>
      <c r="AF327" s="40" t="s">
        <v>2903</v>
      </c>
      <c r="AG327" s="40" t="s">
        <v>2904</v>
      </c>
      <c r="AH327" s="40" t="s">
        <v>2927</v>
      </c>
      <c r="AI327" s="40" t="s">
        <v>2928</v>
      </c>
    </row>
    <row r="328" spans="1:35">
      <c r="A328" s="44" t="str">
        <f>IF(C328="","",VLOOKUP('OPĆI DIO'!$C$1,'OPĆI DIO'!$O$4:$X$137,10,FALSE))</f>
        <v/>
      </c>
      <c r="B328" s="44" t="str">
        <f>IF(C328="","",VLOOKUP('OPĆI DIO'!$C$1,'OPĆI DIO'!$O$4:$X$137,9,FALSE))</f>
        <v/>
      </c>
      <c r="C328" s="50"/>
      <c r="D328" s="45" t="str">
        <f t="shared" si="51"/>
        <v/>
      </c>
      <c r="E328" s="50"/>
      <c r="F328" s="45" t="str">
        <f>IFERROR(VLOOKUP(E328,$X$5:$Z$128,2,FALSE),"")</f>
        <v/>
      </c>
      <c r="G328" s="81"/>
      <c r="H328" s="45" t="str">
        <f>IFERROR(VLOOKUP(G328,$AD$6:$AE$352,2,FALSE),"")</f>
        <v/>
      </c>
      <c r="I328" s="45" t="str">
        <f>IFERROR(VLOOKUP(G328,$AD$6:$AH$352,3,FALSE),"")</f>
        <v/>
      </c>
      <c r="J328" s="80"/>
      <c r="K328" s="80"/>
      <c r="L328" s="80"/>
      <c r="M328" s="80"/>
      <c r="N328" s="306"/>
      <c r="O328" s="175" t="str">
        <f>IF(C328="","",'OPĆI DIO'!$C$1)</f>
        <v/>
      </c>
      <c r="P328" s="40" t="str">
        <f t="shared" si="46"/>
        <v/>
      </c>
      <c r="Q328" s="40" t="str">
        <f t="shared" si="47"/>
        <v/>
      </c>
      <c r="R328" s="40" t="str">
        <f t="shared" si="48"/>
        <v/>
      </c>
      <c r="S328" s="40" t="str">
        <f t="shared" si="49"/>
        <v/>
      </c>
      <c r="T328" s="40" t="str">
        <f t="shared" si="50"/>
        <v/>
      </c>
      <c r="AD328" s="165" t="s">
        <v>905</v>
      </c>
      <c r="AE328" s="165" t="s">
        <v>906</v>
      </c>
      <c r="AF328" s="40" t="s">
        <v>2919</v>
      </c>
      <c r="AG328" s="40" t="s">
        <v>2920</v>
      </c>
      <c r="AH328" s="40" t="s">
        <v>2927</v>
      </c>
      <c r="AI328" s="40" t="s">
        <v>2928</v>
      </c>
    </row>
    <row r="329" spans="1:35">
      <c r="A329" s="44" t="str">
        <f>IF(C329="","",VLOOKUP('OPĆI DIO'!$C$1,'OPĆI DIO'!$O$4:$X$137,10,FALSE))</f>
        <v/>
      </c>
      <c r="B329" s="44" t="str">
        <f>IF(C329="","",VLOOKUP('OPĆI DIO'!$C$1,'OPĆI DIO'!$O$4:$X$137,9,FALSE))</f>
        <v/>
      </c>
      <c r="C329" s="50"/>
      <c r="D329" s="45" t="str">
        <f t="shared" si="51"/>
        <v/>
      </c>
      <c r="E329" s="50"/>
      <c r="F329" s="45" t="str">
        <f>IFERROR(VLOOKUP(E329,$X$5:$Z$128,2,FALSE),"")</f>
        <v/>
      </c>
      <c r="G329" s="81"/>
      <c r="H329" s="45" t="str">
        <f>IFERROR(VLOOKUP(G329,$AD$6:$AE$352,2,FALSE),"")</f>
        <v/>
      </c>
      <c r="I329" s="45" t="str">
        <f>IFERROR(VLOOKUP(G329,$AD$6:$AH$352,3,FALSE),"")</f>
        <v/>
      </c>
      <c r="J329" s="80"/>
      <c r="K329" s="80"/>
      <c r="L329" s="80"/>
      <c r="M329" s="80"/>
      <c r="N329" s="306"/>
      <c r="O329" s="175" t="str">
        <f>IF(C329="","",'OPĆI DIO'!$C$1)</f>
        <v/>
      </c>
      <c r="P329" s="40" t="str">
        <f t="shared" si="46"/>
        <v/>
      </c>
      <c r="Q329" s="40" t="str">
        <f t="shared" si="47"/>
        <v/>
      </c>
      <c r="R329" s="40" t="str">
        <f t="shared" si="48"/>
        <v/>
      </c>
      <c r="S329" s="40" t="str">
        <f t="shared" si="49"/>
        <v/>
      </c>
      <c r="T329" s="40" t="str">
        <f t="shared" si="50"/>
        <v/>
      </c>
      <c r="AD329" s="165" t="s">
        <v>905</v>
      </c>
      <c r="AE329" s="165" t="s">
        <v>906</v>
      </c>
      <c r="AF329" s="40" t="s">
        <v>2903</v>
      </c>
      <c r="AG329" s="40" t="s">
        <v>2904</v>
      </c>
      <c r="AH329" s="40" t="s">
        <v>2927</v>
      </c>
      <c r="AI329" s="40" t="s">
        <v>2928</v>
      </c>
    </row>
    <row r="330" spans="1:35">
      <c r="A330" s="44" t="str">
        <f>IF(C330="","",VLOOKUP('OPĆI DIO'!$C$1,'OPĆI DIO'!$O$4:$X$137,10,FALSE))</f>
        <v/>
      </c>
      <c r="B330" s="44" t="str">
        <f>IF(C330="","",VLOOKUP('OPĆI DIO'!$C$1,'OPĆI DIO'!$O$4:$X$137,9,FALSE))</f>
        <v/>
      </c>
      <c r="C330" s="50"/>
      <c r="D330" s="45" t="str">
        <f t="shared" si="51"/>
        <v/>
      </c>
      <c r="E330" s="50"/>
      <c r="F330" s="45" t="str">
        <f>IFERROR(VLOOKUP(E330,$X$5:$Z$128,2,FALSE),"")</f>
        <v/>
      </c>
      <c r="G330" s="81"/>
      <c r="H330" s="45" t="str">
        <f>IFERROR(VLOOKUP(G330,$AD$6:$AE$352,2,FALSE),"")</f>
        <v/>
      </c>
      <c r="I330" s="45" t="str">
        <f>IFERROR(VLOOKUP(G330,$AD$6:$AH$352,3,FALSE),"")</f>
        <v/>
      </c>
      <c r="J330" s="80"/>
      <c r="K330" s="80"/>
      <c r="L330" s="80"/>
      <c r="M330" s="80"/>
      <c r="N330" s="306"/>
      <c r="O330" s="175" t="str">
        <f>IF(C330="","",'OPĆI DIO'!$C$1)</f>
        <v/>
      </c>
      <c r="P330" s="40" t="str">
        <f t="shared" si="46"/>
        <v/>
      </c>
      <c r="Q330" s="40" t="str">
        <f t="shared" si="47"/>
        <v/>
      </c>
      <c r="R330" s="40" t="str">
        <f t="shared" si="48"/>
        <v/>
      </c>
      <c r="S330" s="40" t="str">
        <f t="shared" si="49"/>
        <v/>
      </c>
      <c r="T330" s="40" t="str">
        <f t="shared" si="50"/>
        <v/>
      </c>
      <c r="AD330" s="165" t="s">
        <v>907</v>
      </c>
      <c r="AE330" s="165" t="s">
        <v>908</v>
      </c>
      <c r="AF330" s="40" t="s">
        <v>2903</v>
      </c>
      <c r="AG330" s="40" t="s">
        <v>2904</v>
      </c>
      <c r="AH330" s="40" t="s">
        <v>2927</v>
      </c>
      <c r="AI330" s="40" t="s">
        <v>2928</v>
      </c>
    </row>
    <row r="331" spans="1:35">
      <c r="A331" s="44" t="str">
        <f>IF(C331="","",VLOOKUP('OPĆI DIO'!$C$1,'OPĆI DIO'!$O$4:$X$137,10,FALSE))</f>
        <v/>
      </c>
      <c r="B331" s="44" t="str">
        <f>IF(C331="","",VLOOKUP('OPĆI DIO'!$C$1,'OPĆI DIO'!$O$4:$X$137,9,FALSE))</f>
        <v/>
      </c>
      <c r="C331" s="50"/>
      <c r="D331" s="45" t="str">
        <f t="shared" si="51"/>
        <v/>
      </c>
      <c r="E331" s="50"/>
      <c r="F331" s="45" t="str">
        <f>IFERROR(VLOOKUP(E331,$X$5:$Z$128,2,FALSE),"")</f>
        <v/>
      </c>
      <c r="G331" s="81"/>
      <c r="H331" s="45" t="str">
        <f>IFERROR(VLOOKUP(G331,$AD$6:$AE$352,2,FALSE),"")</f>
        <v/>
      </c>
      <c r="I331" s="45" t="str">
        <f>IFERROR(VLOOKUP(G331,$AD$6:$AH$352,3,FALSE),"")</f>
        <v/>
      </c>
      <c r="J331" s="80"/>
      <c r="K331" s="80"/>
      <c r="L331" s="80"/>
      <c r="M331" s="80"/>
      <c r="N331" s="306"/>
      <c r="O331" s="175" t="str">
        <f>IF(C331="","",'OPĆI DIO'!$C$1)</f>
        <v/>
      </c>
      <c r="P331" s="40" t="str">
        <f t="shared" si="46"/>
        <v/>
      </c>
      <c r="Q331" s="40" t="str">
        <f t="shared" si="47"/>
        <v/>
      </c>
      <c r="R331" s="40" t="str">
        <f t="shared" si="48"/>
        <v/>
      </c>
      <c r="S331" s="40" t="str">
        <f t="shared" si="49"/>
        <v/>
      </c>
      <c r="T331" s="40" t="str">
        <f t="shared" si="50"/>
        <v/>
      </c>
      <c r="AD331" s="165" t="s">
        <v>1421</v>
      </c>
      <c r="AE331" s="165" t="s">
        <v>1422</v>
      </c>
      <c r="AF331" s="40" t="s">
        <v>2903</v>
      </c>
      <c r="AG331" s="40" t="s">
        <v>2904</v>
      </c>
      <c r="AH331" s="40" t="s">
        <v>2927</v>
      </c>
      <c r="AI331" s="40" t="s">
        <v>2928</v>
      </c>
    </row>
    <row r="332" spans="1:35">
      <c r="A332" s="44" t="str">
        <f>IF(C332="","",VLOOKUP('OPĆI DIO'!$C$1,'OPĆI DIO'!$O$4:$X$137,10,FALSE))</f>
        <v/>
      </c>
      <c r="B332" s="44" t="str">
        <f>IF(C332="","",VLOOKUP('OPĆI DIO'!$C$1,'OPĆI DIO'!$O$4:$X$137,9,FALSE))</f>
        <v/>
      </c>
      <c r="C332" s="50"/>
      <c r="D332" s="45" t="str">
        <f t="shared" si="51"/>
        <v/>
      </c>
      <c r="E332" s="50"/>
      <c r="F332" s="45" t="str">
        <f>IFERROR(VLOOKUP(E332,$X$5:$Z$128,2,FALSE),"")</f>
        <v/>
      </c>
      <c r="G332" s="81"/>
      <c r="H332" s="45" t="str">
        <f>IFERROR(VLOOKUP(G332,$AD$6:$AE$352,2,FALSE),"")</f>
        <v/>
      </c>
      <c r="I332" s="45" t="str">
        <f>IFERROR(VLOOKUP(G332,$AD$6:$AH$352,3,FALSE),"")</f>
        <v/>
      </c>
      <c r="J332" s="80"/>
      <c r="K332" s="80"/>
      <c r="L332" s="80"/>
      <c r="M332" s="80"/>
      <c r="N332" s="306"/>
      <c r="O332" s="175" t="str">
        <f>IF(C332="","",'OPĆI DIO'!$C$1)</f>
        <v/>
      </c>
      <c r="P332" s="40" t="str">
        <f t="shared" si="46"/>
        <v/>
      </c>
      <c r="Q332" s="40" t="str">
        <f t="shared" si="47"/>
        <v/>
      </c>
      <c r="R332" s="40" t="str">
        <f t="shared" si="48"/>
        <v/>
      </c>
      <c r="S332" s="40" t="str">
        <f t="shared" si="49"/>
        <v/>
      </c>
      <c r="T332" s="40" t="str">
        <f t="shared" si="50"/>
        <v/>
      </c>
      <c r="AD332" s="165" t="s">
        <v>1423</v>
      </c>
      <c r="AE332" s="165" t="s">
        <v>1424</v>
      </c>
      <c r="AF332" s="40" t="s">
        <v>2903</v>
      </c>
      <c r="AG332" s="40" t="s">
        <v>2904</v>
      </c>
      <c r="AH332" s="40" t="s">
        <v>2927</v>
      </c>
      <c r="AI332" s="40" t="s">
        <v>2928</v>
      </c>
    </row>
    <row r="333" spans="1:35">
      <c r="A333" s="44" t="str">
        <f>IF(C333="","",VLOOKUP('OPĆI DIO'!$C$1,'OPĆI DIO'!$O$4:$X$137,10,FALSE))</f>
        <v/>
      </c>
      <c r="B333" s="44" t="str">
        <f>IF(C333="","",VLOOKUP('OPĆI DIO'!$C$1,'OPĆI DIO'!$O$4:$X$137,9,FALSE))</f>
        <v/>
      </c>
      <c r="C333" s="50"/>
      <c r="D333" s="45" t="str">
        <f t="shared" si="51"/>
        <v/>
      </c>
      <c r="E333" s="50"/>
      <c r="F333" s="45" t="str">
        <f>IFERROR(VLOOKUP(E333,$X$5:$Z$128,2,FALSE),"")</f>
        <v/>
      </c>
      <c r="G333" s="81"/>
      <c r="H333" s="45" t="str">
        <f>IFERROR(VLOOKUP(G333,$AD$6:$AE$352,2,FALSE),"")</f>
        <v/>
      </c>
      <c r="I333" s="45" t="str">
        <f>IFERROR(VLOOKUP(G333,$AD$6:$AH$352,3,FALSE),"")</f>
        <v/>
      </c>
      <c r="J333" s="80"/>
      <c r="K333" s="80"/>
      <c r="L333" s="80"/>
      <c r="M333" s="80"/>
      <c r="N333" s="306"/>
      <c r="O333" s="175" t="str">
        <f>IF(C333="","",'OPĆI DIO'!$C$1)</f>
        <v/>
      </c>
      <c r="P333" s="40" t="str">
        <f t="shared" si="46"/>
        <v/>
      </c>
      <c r="Q333" s="40" t="str">
        <f t="shared" si="47"/>
        <v/>
      </c>
      <c r="R333" s="40" t="str">
        <f t="shared" si="48"/>
        <v/>
      </c>
      <c r="S333" s="40" t="str">
        <f t="shared" si="49"/>
        <v/>
      </c>
      <c r="T333" s="40" t="str">
        <f t="shared" si="50"/>
        <v/>
      </c>
      <c r="AD333" s="165" t="s">
        <v>1425</v>
      </c>
      <c r="AE333" s="165" t="s">
        <v>1426</v>
      </c>
      <c r="AF333" s="40" t="s">
        <v>2903</v>
      </c>
      <c r="AG333" s="40" t="s">
        <v>2904</v>
      </c>
      <c r="AH333" s="40" t="s">
        <v>2927</v>
      </c>
      <c r="AI333" s="40" t="s">
        <v>2928</v>
      </c>
    </row>
    <row r="334" spans="1:35">
      <c r="A334" s="44" t="str">
        <f>IF(C334="","",VLOOKUP('OPĆI DIO'!$C$1,'OPĆI DIO'!$O$4:$X$137,10,FALSE))</f>
        <v/>
      </c>
      <c r="B334" s="44" t="str">
        <f>IF(C334="","",VLOOKUP('OPĆI DIO'!$C$1,'OPĆI DIO'!$O$4:$X$137,9,FALSE))</f>
        <v/>
      </c>
      <c r="C334" s="50"/>
      <c r="D334" s="45" t="str">
        <f t="shared" si="51"/>
        <v/>
      </c>
      <c r="E334" s="50"/>
      <c r="F334" s="45" t="str">
        <f>IFERROR(VLOOKUP(E334,$X$5:$Z$128,2,FALSE),"")</f>
        <v/>
      </c>
      <c r="G334" s="81"/>
      <c r="H334" s="45" t="str">
        <f>IFERROR(VLOOKUP(G334,$AD$6:$AE$352,2,FALSE),"")</f>
        <v/>
      </c>
      <c r="I334" s="45" t="str">
        <f>IFERROR(VLOOKUP(G334,$AD$6:$AH$352,3,FALSE),"")</f>
        <v/>
      </c>
      <c r="J334" s="80"/>
      <c r="K334" s="80"/>
      <c r="L334" s="80"/>
      <c r="M334" s="80"/>
      <c r="N334" s="306"/>
      <c r="O334" s="175" t="str">
        <f>IF(C334="","",'OPĆI DIO'!$C$1)</f>
        <v/>
      </c>
      <c r="P334" s="40" t="str">
        <f t="shared" si="46"/>
        <v/>
      </c>
      <c r="Q334" s="40" t="str">
        <f t="shared" si="47"/>
        <v/>
      </c>
      <c r="R334" s="40" t="str">
        <f t="shared" si="48"/>
        <v/>
      </c>
      <c r="S334" s="40" t="str">
        <f t="shared" si="49"/>
        <v/>
      </c>
      <c r="T334" s="40" t="str">
        <f t="shared" si="50"/>
        <v/>
      </c>
      <c r="AD334" s="165" t="s">
        <v>2123</v>
      </c>
      <c r="AE334" s="165" t="s">
        <v>2124</v>
      </c>
      <c r="AF334" s="40" t="s">
        <v>2903</v>
      </c>
      <c r="AG334" s="40" t="s">
        <v>2904</v>
      </c>
      <c r="AH334" s="40" t="s">
        <v>2927</v>
      </c>
      <c r="AI334" s="40" t="s">
        <v>2928</v>
      </c>
    </row>
    <row r="335" spans="1:35">
      <c r="A335" s="44" t="str">
        <f>IF(C335="","",VLOOKUP('OPĆI DIO'!$C$1,'OPĆI DIO'!$O$4:$X$137,10,FALSE))</f>
        <v/>
      </c>
      <c r="B335" s="44" t="str">
        <f>IF(C335="","",VLOOKUP('OPĆI DIO'!$C$1,'OPĆI DIO'!$O$4:$X$137,9,FALSE))</f>
        <v/>
      </c>
      <c r="C335" s="50"/>
      <c r="D335" s="45" t="str">
        <f t="shared" si="51"/>
        <v/>
      </c>
      <c r="E335" s="50"/>
      <c r="F335" s="45" t="str">
        <f>IFERROR(VLOOKUP(E335,$X$5:$Z$128,2,FALSE),"")</f>
        <v/>
      </c>
      <c r="G335" s="81"/>
      <c r="H335" s="45" t="str">
        <f>IFERROR(VLOOKUP(G335,$AD$6:$AE$352,2,FALSE),"")</f>
        <v/>
      </c>
      <c r="I335" s="45" t="str">
        <f>IFERROR(VLOOKUP(G335,$AD$6:$AH$352,3,FALSE),"")</f>
        <v/>
      </c>
      <c r="J335" s="80"/>
      <c r="K335" s="80"/>
      <c r="L335" s="80"/>
      <c r="M335" s="80"/>
      <c r="N335" s="306"/>
      <c r="O335" s="175" t="str">
        <f>IF(C335="","",'OPĆI DIO'!$C$1)</f>
        <v/>
      </c>
      <c r="P335" s="40" t="str">
        <f t="shared" si="46"/>
        <v/>
      </c>
      <c r="Q335" s="40" t="str">
        <f t="shared" si="47"/>
        <v/>
      </c>
      <c r="R335" s="40" t="str">
        <f t="shared" si="48"/>
        <v/>
      </c>
      <c r="S335" s="40" t="str">
        <f t="shared" si="49"/>
        <v/>
      </c>
      <c r="T335" s="40" t="str">
        <f t="shared" si="50"/>
        <v/>
      </c>
      <c r="AD335" s="165" t="s">
        <v>3078</v>
      </c>
      <c r="AE335" s="165" t="s">
        <v>3032</v>
      </c>
      <c r="AF335" s="40" t="s">
        <v>2903</v>
      </c>
      <c r="AG335" s="40" t="s">
        <v>2904</v>
      </c>
      <c r="AH335" s="40" t="s">
        <v>2927</v>
      </c>
      <c r="AI335" s="40" t="s">
        <v>2928</v>
      </c>
    </row>
    <row r="336" spans="1:35">
      <c r="A336" s="44" t="str">
        <f>IF(C336="","",VLOOKUP('OPĆI DIO'!$C$1,'OPĆI DIO'!$O$4:$X$137,10,FALSE))</f>
        <v/>
      </c>
      <c r="B336" s="44" t="str">
        <f>IF(C336="","",VLOOKUP('OPĆI DIO'!$C$1,'OPĆI DIO'!$O$4:$X$137,9,FALSE))</f>
        <v/>
      </c>
      <c r="C336" s="50"/>
      <c r="D336" s="45" t="str">
        <f t="shared" si="51"/>
        <v/>
      </c>
      <c r="E336" s="50"/>
      <c r="F336" s="45" t="str">
        <f>IFERROR(VLOOKUP(E336,$X$5:$Z$128,2,FALSE),"")</f>
        <v/>
      </c>
      <c r="G336" s="81"/>
      <c r="H336" s="45" t="str">
        <f>IFERROR(VLOOKUP(G336,$AD$6:$AE$352,2,FALSE),"")</f>
        <v/>
      </c>
      <c r="I336" s="45" t="str">
        <f>IFERROR(VLOOKUP(G336,$AD$6:$AH$352,3,FALSE),"")</f>
        <v/>
      </c>
      <c r="J336" s="80"/>
      <c r="K336" s="80"/>
      <c r="L336" s="80"/>
      <c r="M336" s="80"/>
      <c r="N336" s="306"/>
      <c r="O336" s="175" t="str">
        <f>IF(C336="","",'OPĆI DIO'!$C$1)</f>
        <v/>
      </c>
      <c r="P336" s="40" t="str">
        <f t="shared" si="46"/>
        <v/>
      </c>
      <c r="Q336" s="40" t="str">
        <f t="shared" si="47"/>
        <v/>
      </c>
      <c r="R336" s="40" t="str">
        <f t="shared" si="48"/>
        <v/>
      </c>
      <c r="S336" s="40" t="str">
        <f t="shared" si="49"/>
        <v/>
      </c>
      <c r="T336" s="40" t="str">
        <f t="shared" si="50"/>
        <v/>
      </c>
      <c r="AD336" s="165" t="s">
        <v>909</v>
      </c>
      <c r="AE336" s="165" t="s">
        <v>670</v>
      </c>
      <c r="AF336" s="40" t="s">
        <v>2919</v>
      </c>
      <c r="AG336" s="40" t="s">
        <v>2920</v>
      </c>
      <c r="AH336" s="40" t="s">
        <v>2927</v>
      </c>
      <c r="AI336" s="40" t="s">
        <v>2928</v>
      </c>
    </row>
    <row r="337" spans="1:35">
      <c r="A337" s="44" t="str">
        <f>IF(C337="","",VLOOKUP('OPĆI DIO'!$C$1,'OPĆI DIO'!$O$4:$X$137,10,FALSE))</f>
        <v/>
      </c>
      <c r="B337" s="44" t="str">
        <f>IF(C337="","",VLOOKUP('OPĆI DIO'!$C$1,'OPĆI DIO'!$O$4:$X$137,9,FALSE))</f>
        <v/>
      </c>
      <c r="C337" s="50"/>
      <c r="D337" s="45" t="str">
        <f t="shared" si="51"/>
        <v/>
      </c>
      <c r="E337" s="50"/>
      <c r="F337" s="45" t="str">
        <f>IFERROR(VLOOKUP(E337,$X$5:$Z$128,2,FALSE),"")</f>
        <v/>
      </c>
      <c r="G337" s="81"/>
      <c r="H337" s="45" t="str">
        <f>IFERROR(VLOOKUP(G337,$AD$6:$AE$352,2,FALSE),"")</f>
        <v/>
      </c>
      <c r="I337" s="45" t="str">
        <f>IFERROR(VLOOKUP(G337,$AD$6:$AH$352,3,FALSE),"")</f>
        <v/>
      </c>
      <c r="J337" s="80"/>
      <c r="K337" s="80"/>
      <c r="L337" s="80"/>
      <c r="M337" s="80"/>
      <c r="N337" s="306"/>
      <c r="O337" s="175" t="str">
        <f>IF(C337="","",'OPĆI DIO'!$C$1)</f>
        <v/>
      </c>
      <c r="P337" s="40" t="str">
        <f t="shared" si="46"/>
        <v/>
      </c>
      <c r="Q337" s="40" t="str">
        <f t="shared" si="47"/>
        <v/>
      </c>
      <c r="R337" s="40" t="str">
        <f t="shared" si="48"/>
        <v/>
      </c>
      <c r="S337" s="40" t="str">
        <f t="shared" si="49"/>
        <v/>
      </c>
      <c r="T337" s="40" t="str">
        <f t="shared" si="50"/>
        <v/>
      </c>
      <c r="AD337" s="165" t="s">
        <v>3079</v>
      </c>
      <c r="AE337" s="165" t="s">
        <v>4521</v>
      </c>
      <c r="AF337" s="40" t="s">
        <v>2919</v>
      </c>
      <c r="AG337" s="40" t="s">
        <v>2920</v>
      </c>
      <c r="AH337" s="40" t="s">
        <v>2927</v>
      </c>
      <c r="AI337" s="40" t="s">
        <v>2928</v>
      </c>
    </row>
    <row r="338" spans="1:35">
      <c r="A338" s="44" t="str">
        <f>IF(C338="","",VLOOKUP('OPĆI DIO'!$C$1,'OPĆI DIO'!$O$4:$X$137,10,FALSE))</f>
        <v/>
      </c>
      <c r="B338" s="44" t="str">
        <f>IF(C338="","",VLOOKUP('OPĆI DIO'!$C$1,'OPĆI DIO'!$O$4:$X$137,9,FALSE))</f>
        <v/>
      </c>
      <c r="C338" s="50"/>
      <c r="D338" s="45" t="str">
        <f t="shared" si="51"/>
        <v/>
      </c>
      <c r="E338" s="50"/>
      <c r="F338" s="45" t="str">
        <f>IFERROR(VLOOKUP(E338,$X$5:$Z$128,2,FALSE),"")</f>
        <v/>
      </c>
      <c r="G338" s="81"/>
      <c r="H338" s="45" t="str">
        <f>IFERROR(VLOOKUP(G338,$AD$6:$AE$352,2,FALSE),"")</f>
        <v/>
      </c>
      <c r="I338" s="45" t="str">
        <f>IFERROR(VLOOKUP(G338,$AD$6:$AH$352,3,FALSE),"")</f>
        <v/>
      </c>
      <c r="J338" s="80"/>
      <c r="K338" s="80"/>
      <c r="L338" s="80"/>
      <c r="M338" s="80"/>
      <c r="N338" s="306"/>
      <c r="O338" s="175" t="str">
        <f>IF(C338="","",'OPĆI DIO'!$C$1)</f>
        <v/>
      </c>
      <c r="P338" s="40" t="str">
        <f t="shared" si="46"/>
        <v/>
      </c>
      <c r="Q338" s="40" t="str">
        <f t="shared" si="47"/>
        <v/>
      </c>
      <c r="R338" s="40" t="str">
        <f t="shared" si="48"/>
        <v/>
      </c>
      <c r="S338" s="40" t="str">
        <f t="shared" si="49"/>
        <v/>
      </c>
      <c r="T338" s="40" t="str">
        <f t="shared" si="50"/>
        <v/>
      </c>
      <c r="AD338" s="165" t="s">
        <v>3080</v>
      </c>
      <c r="AE338" s="165" t="s">
        <v>4522</v>
      </c>
      <c r="AF338" s="40" t="s">
        <v>2919</v>
      </c>
      <c r="AG338" s="40" t="s">
        <v>2920</v>
      </c>
      <c r="AH338" s="40" t="s">
        <v>2927</v>
      </c>
      <c r="AI338" s="40" t="s">
        <v>2928</v>
      </c>
    </row>
    <row r="339" spans="1:35">
      <c r="A339" s="44" t="str">
        <f>IF(C339="","",VLOOKUP('OPĆI DIO'!$C$1,'OPĆI DIO'!$O$4:$X$137,10,FALSE))</f>
        <v/>
      </c>
      <c r="B339" s="44" t="str">
        <f>IF(C339="","",VLOOKUP('OPĆI DIO'!$C$1,'OPĆI DIO'!$O$4:$X$137,9,FALSE))</f>
        <v/>
      </c>
      <c r="C339" s="50"/>
      <c r="D339" s="45" t="str">
        <f t="shared" si="51"/>
        <v/>
      </c>
      <c r="E339" s="50"/>
      <c r="F339" s="45" t="str">
        <f>IFERROR(VLOOKUP(E339,$X$5:$Z$128,2,FALSE),"")</f>
        <v/>
      </c>
      <c r="G339" s="81"/>
      <c r="H339" s="45" t="str">
        <f>IFERROR(VLOOKUP(G339,$AD$6:$AE$352,2,FALSE),"")</f>
        <v/>
      </c>
      <c r="I339" s="45" t="str">
        <f>IFERROR(VLOOKUP(G339,$AD$6:$AH$352,3,FALSE),"")</f>
        <v/>
      </c>
      <c r="J339" s="80"/>
      <c r="K339" s="80"/>
      <c r="L339" s="80"/>
      <c r="M339" s="80"/>
      <c r="N339" s="306"/>
      <c r="O339" s="175" t="str">
        <f>IF(C339="","",'OPĆI DIO'!$C$1)</f>
        <v/>
      </c>
      <c r="P339" s="40" t="str">
        <f t="shared" si="46"/>
        <v/>
      </c>
      <c r="Q339" s="40" t="str">
        <f t="shared" si="47"/>
        <v/>
      </c>
      <c r="R339" s="40" t="str">
        <f t="shared" si="48"/>
        <v/>
      </c>
      <c r="S339" s="40" t="str">
        <f t="shared" si="49"/>
        <v/>
      </c>
      <c r="T339" s="40" t="str">
        <f t="shared" si="50"/>
        <v/>
      </c>
      <c r="AD339" s="165" t="s">
        <v>910</v>
      </c>
      <c r="AE339" s="165" t="s">
        <v>911</v>
      </c>
      <c r="AF339" s="40" t="s">
        <v>2919</v>
      </c>
      <c r="AG339" s="40" t="s">
        <v>2920</v>
      </c>
      <c r="AH339" s="40" t="s">
        <v>2927</v>
      </c>
      <c r="AI339" s="40" t="s">
        <v>2928</v>
      </c>
    </row>
    <row r="340" spans="1:35">
      <c r="A340" s="44" t="str">
        <f>IF(C340="","",VLOOKUP('OPĆI DIO'!$C$1,'OPĆI DIO'!$O$4:$X$137,10,FALSE))</f>
        <v/>
      </c>
      <c r="B340" s="44" t="str">
        <f>IF(C340="","",VLOOKUP('OPĆI DIO'!$C$1,'OPĆI DIO'!$O$4:$X$137,9,FALSE))</f>
        <v/>
      </c>
      <c r="C340" s="50"/>
      <c r="D340" s="45" t="str">
        <f t="shared" si="51"/>
        <v/>
      </c>
      <c r="E340" s="50"/>
      <c r="F340" s="45" t="str">
        <f>IFERROR(VLOOKUP(E340,$X$5:$Z$128,2,FALSE),"")</f>
        <v/>
      </c>
      <c r="G340" s="81"/>
      <c r="H340" s="45" t="str">
        <f>IFERROR(VLOOKUP(G340,$AD$6:$AE$352,2,FALSE),"")</f>
        <v/>
      </c>
      <c r="I340" s="45" t="str">
        <f>IFERROR(VLOOKUP(G340,$AD$6:$AH$352,3,FALSE),"")</f>
        <v/>
      </c>
      <c r="J340" s="80"/>
      <c r="K340" s="80"/>
      <c r="L340" s="80"/>
      <c r="M340" s="80"/>
      <c r="N340" s="306"/>
      <c r="O340" s="175" t="str">
        <f>IF(C340="","",'OPĆI DIO'!$C$1)</f>
        <v/>
      </c>
      <c r="P340" s="40" t="str">
        <f t="shared" si="46"/>
        <v/>
      </c>
      <c r="Q340" s="40" t="str">
        <f t="shared" si="47"/>
        <v/>
      </c>
      <c r="R340" s="40" t="str">
        <f t="shared" si="48"/>
        <v/>
      </c>
      <c r="S340" s="40" t="str">
        <f t="shared" si="49"/>
        <v/>
      </c>
      <c r="T340" s="40" t="str">
        <f t="shared" si="50"/>
        <v/>
      </c>
      <c r="AD340" s="165" t="s">
        <v>1257</v>
      </c>
      <c r="AE340" s="165" t="s">
        <v>1258</v>
      </c>
      <c r="AF340" s="40" t="s">
        <v>2901</v>
      </c>
      <c r="AG340" s="40" t="s">
        <v>2902</v>
      </c>
      <c r="AH340" s="40" t="s">
        <v>2927</v>
      </c>
      <c r="AI340" s="40" t="s">
        <v>2928</v>
      </c>
    </row>
    <row r="341" spans="1:35">
      <c r="A341" s="44" t="str">
        <f>IF(C341="","",VLOOKUP('OPĆI DIO'!$C$1,'OPĆI DIO'!$O$4:$X$137,10,FALSE))</f>
        <v/>
      </c>
      <c r="B341" s="44" t="str">
        <f>IF(C341="","",VLOOKUP('OPĆI DIO'!$C$1,'OPĆI DIO'!$O$4:$X$137,9,FALSE))</f>
        <v/>
      </c>
      <c r="C341" s="50"/>
      <c r="D341" s="45" t="str">
        <f t="shared" si="51"/>
        <v/>
      </c>
      <c r="E341" s="50"/>
      <c r="F341" s="45" t="str">
        <f>IFERROR(VLOOKUP(E341,$X$5:$Z$128,2,FALSE),"")</f>
        <v/>
      </c>
      <c r="G341" s="81"/>
      <c r="H341" s="45" t="str">
        <f>IFERROR(VLOOKUP(G341,$AD$6:$AE$352,2,FALSE),"")</f>
        <v/>
      </c>
      <c r="I341" s="45" t="str">
        <f>IFERROR(VLOOKUP(G341,$AD$6:$AH$352,3,FALSE),"")</f>
        <v/>
      </c>
      <c r="J341" s="80"/>
      <c r="K341" s="80"/>
      <c r="L341" s="80"/>
      <c r="M341" s="80"/>
      <c r="N341" s="306"/>
      <c r="O341" s="175" t="str">
        <f>IF(C341="","",'OPĆI DIO'!$C$1)</f>
        <v/>
      </c>
      <c r="P341" s="40" t="str">
        <f t="shared" si="46"/>
        <v/>
      </c>
      <c r="Q341" s="40" t="str">
        <f t="shared" si="47"/>
        <v/>
      </c>
      <c r="R341" s="40" t="str">
        <f t="shared" si="48"/>
        <v/>
      </c>
      <c r="S341" s="40" t="str">
        <f t="shared" si="49"/>
        <v/>
      </c>
      <c r="T341" s="40" t="str">
        <f t="shared" si="50"/>
        <v/>
      </c>
      <c r="AD341" s="165" t="s">
        <v>1289</v>
      </c>
      <c r="AE341" s="165" t="s">
        <v>1290</v>
      </c>
      <c r="AF341" s="40" t="s">
        <v>2901</v>
      </c>
      <c r="AG341" s="40" t="s">
        <v>2902</v>
      </c>
      <c r="AH341" s="40" t="s">
        <v>2927</v>
      </c>
      <c r="AI341" s="40" t="s">
        <v>2928</v>
      </c>
    </row>
    <row r="342" spans="1:35">
      <c r="A342" s="44" t="str">
        <f>IF(C342="","",VLOOKUP('OPĆI DIO'!$C$1,'OPĆI DIO'!$O$4:$X$137,10,FALSE))</f>
        <v/>
      </c>
      <c r="B342" s="44" t="str">
        <f>IF(C342="","",VLOOKUP('OPĆI DIO'!$C$1,'OPĆI DIO'!$O$4:$X$137,9,FALSE))</f>
        <v/>
      </c>
      <c r="C342" s="50"/>
      <c r="D342" s="45" t="str">
        <f t="shared" si="51"/>
        <v/>
      </c>
      <c r="E342" s="50"/>
      <c r="F342" s="45" t="str">
        <f>IFERROR(VLOOKUP(E342,$X$5:$Z$128,2,FALSE),"")</f>
        <v/>
      </c>
      <c r="G342" s="81"/>
      <c r="H342" s="45" t="str">
        <f>IFERROR(VLOOKUP(G342,$AD$6:$AE$352,2,FALSE),"")</f>
        <v/>
      </c>
      <c r="I342" s="45" t="str">
        <f>IFERROR(VLOOKUP(G342,$AD$6:$AH$352,3,FALSE),"")</f>
        <v/>
      </c>
      <c r="J342" s="80"/>
      <c r="K342" s="80"/>
      <c r="L342" s="80"/>
      <c r="M342" s="80"/>
      <c r="N342" s="306"/>
      <c r="O342" s="175" t="str">
        <f>IF(C342="","",'OPĆI DIO'!$C$1)</f>
        <v/>
      </c>
      <c r="P342" s="40" t="str">
        <f t="shared" si="46"/>
        <v/>
      </c>
      <c r="Q342" s="40" t="str">
        <f t="shared" si="47"/>
        <v/>
      </c>
      <c r="R342" s="40" t="str">
        <f t="shared" si="48"/>
        <v/>
      </c>
      <c r="S342" s="40" t="str">
        <f t="shared" si="49"/>
        <v/>
      </c>
      <c r="T342" s="40" t="str">
        <f t="shared" si="50"/>
        <v/>
      </c>
      <c r="AD342" s="165" t="s">
        <v>2125</v>
      </c>
      <c r="AE342" s="165" t="s">
        <v>2126</v>
      </c>
      <c r="AF342" s="40" t="s">
        <v>2901</v>
      </c>
      <c r="AG342" s="40" t="s">
        <v>2902</v>
      </c>
      <c r="AH342" s="40" t="s">
        <v>2927</v>
      </c>
      <c r="AI342" s="40" t="s">
        <v>2928</v>
      </c>
    </row>
    <row r="343" spans="1:35">
      <c r="A343" s="44" t="str">
        <f>IF(C343="","",VLOOKUP('OPĆI DIO'!$C$1,'OPĆI DIO'!$O$4:$X$137,10,FALSE))</f>
        <v/>
      </c>
      <c r="B343" s="44" t="str">
        <f>IF(C343="","",VLOOKUP('OPĆI DIO'!$C$1,'OPĆI DIO'!$O$4:$X$137,9,FALSE))</f>
        <v/>
      </c>
      <c r="C343" s="50"/>
      <c r="D343" s="45" t="str">
        <f t="shared" si="51"/>
        <v/>
      </c>
      <c r="E343" s="50"/>
      <c r="F343" s="45" t="str">
        <f>IFERROR(VLOOKUP(E343,$X$5:$Z$128,2,FALSE),"")</f>
        <v/>
      </c>
      <c r="G343" s="81"/>
      <c r="H343" s="45" t="str">
        <f>IFERROR(VLOOKUP(G343,$AD$6:$AE$352,2,FALSE),"")</f>
        <v/>
      </c>
      <c r="I343" s="45" t="str">
        <f>IFERROR(VLOOKUP(G343,$AD$6:$AH$352,3,FALSE),"")</f>
        <v/>
      </c>
      <c r="J343" s="80"/>
      <c r="K343" s="80"/>
      <c r="L343" s="80"/>
      <c r="M343" s="80"/>
      <c r="N343" s="306"/>
      <c r="O343" s="175" t="str">
        <f>IF(C343="","",'OPĆI DIO'!$C$1)</f>
        <v/>
      </c>
      <c r="P343" s="40" t="str">
        <f t="shared" si="46"/>
        <v/>
      </c>
      <c r="Q343" s="40" t="str">
        <f t="shared" si="47"/>
        <v/>
      </c>
      <c r="R343" s="40" t="str">
        <f t="shared" si="48"/>
        <v/>
      </c>
      <c r="S343" s="40" t="str">
        <f t="shared" si="49"/>
        <v/>
      </c>
      <c r="T343" s="40" t="str">
        <f t="shared" si="50"/>
        <v/>
      </c>
      <c r="AD343" s="165" t="s">
        <v>2127</v>
      </c>
      <c r="AE343" s="165" t="s">
        <v>2128</v>
      </c>
      <c r="AF343" s="40" t="s">
        <v>2901</v>
      </c>
      <c r="AG343" s="40" t="s">
        <v>2902</v>
      </c>
      <c r="AH343" s="40" t="s">
        <v>2927</v>
      </c>
      <c r="AI343" s="40" t="s">
        <v>2928</v>
      </c>
    </row>
    <row r="344" spans="1:35">
      <c r="A344" s="44" t="str">
        <f>IF(C344="","",VLOOKUP('OPĆI DIO'!$C$1,'OPĆI DIO'!$O$4:$X$137,10,FALSE))</f>
        <v/>
      </c>
      <c r="B344" s="44" t="str">
        <f>IF(C344="","",VLOOKUP('OPĆI DIO'!$C$1,'OPĆI DIO'!$O$4:$X$137,9,FALSE))</f>
        <v/>
      </c>
      <c r="C344" s="50"/>
      <c r="D344" s="45" t="str">
        <f t="shared" si="51"/>
        <v/>
      </c>
      <c r="E344" s="50"/>
      <c r="F344" s="45" t="str">
        <f>IFERROR(VLOOKUP(E344,$X$5:$Z$128,2,FALSE),"")</f>
        <v/>
      </c>
      <c r="G344" s="81"/>
      <c r="H344" s="45" t="str">
        <f>IFERROR(VLOOKUP(G344,$AD$6:$AE$352,2,FALSE),"")</f>
        <v/>
      </c>
      <c r="I344" s="45" t="str">
        <f>IFERROR(VLOOKUP(G344,$AD$6:$AH$352,3,FALSE),"")</f>
        <v/>
      </c>
      <c r="J344" s="80"/>
      <c r="K344" s="80"/>
      <c r="L344" s="80"/>
      <c r="M344" s="80"/>
      <c r="N344" s="306"/>
      <c r="O344" s="175" t="str">
        <f>IF(C344="","",'OPĆI DIO'!$C$1)</f>
        <v/>
      </c>
      <c r="P344" s="40" t="str">
        <f t="shared" si="46"/>
        <v/>
      </c>
      <c r="Q344" s="40" t="str">
        <f t="shared" si="47"/>
        <v/>
      </c>
      <c r="R344" s="40" t="str">
        <f t="shared" si="48"/>
        <v/>
      </c>
      <c r="S344" s="40" t="str">
        <f t="shared" si="49"/>
        <v/>
      </c>
      <c r="T344" s="40" t="str">
        <f t="shared" si="50"/>
        <v/>
      </c>
      <c r="AD344" s="40" t="s">
        <v>2129</v>
      </c>
      <c r="AE344" s="40" t="s">
        <v>2130</v>
      </c>
      <c r="AF344" s="40" t="s">
        <v>2901</v>
      </c>
      <c r="AG344" s="40" t="s">
        <v>2902</v>
      </c>
      <c r="AH344" s="40" t="s">
        <v>2927</v>
      </c>
      <c r="AI344" s="40" t="s">
        <v>2928</v>
      </c>
    </row>
    <row r="345" spans="1:35">
      <c r="A345" s="44" t="str">
        <f>IF(C345="","",VLOOKUP('OPĆI DIO'!$C$1,'OPĆI DIO'!$O$4:$X$137,10,FALSE))</f>
        <v/>
      </c>
      <c r="B345" s="44" t="str">
        <f>IF(C345="","",VLOOKUP('OPĆI DIO'!$C$1,'OPĆI DIO'!$O$4:$X$137,9,FALSE))</f>
        <v/>
      </c>
      <c r="C345" s="50"/>
      <c r="D345" s="45" t="str">
        <f t="shared" si="51"/>
        <v/>
      </c>
      <c r="E345" s="50"/>
      <c r="F345" s="45" t="str">
        <f>IFERROR(VLOOKUP(E345,$X$5:$Z$128,2,FALSE),"")</f>
        <v/>
      </c>
      <c r="G345" s="81"/>
      <c r="H345" s="45" t="str">
        <f>IFERROR(VLOOKUP(G345,$AD$6:$AE$352,2,FALSE),"")</f>
        <v/>
      </c>
      <c r="I345" s="45" t="str">
        <f>IFERROR(VLOOKUP(G345,$AD$6:$AH$352,3,FALSE),"")</f>
        <v/>
      </c>
      <c r="J345" s="80"/>
      <c r="K345" s="80"/>
      <c r="L345" s="80"/>
      <c r="M345" s="80"/>
      <c r="N345" s="306"/>
      <c r="O345" s="175" t="str">
        <f>IF(C345="","",'OPĆI DIO'!$C$1)</f>
        <v/>
      </c>
      <c r="P345" s="40" t="str">
        <f t="shared" si="46"/>
        <v/>
      </c>
      <c r="Q345" s="40" t="str">
        <f t="shared" si="47"/>
        <v/>
      </c>
      <c r="R345" s="40" t="str">
        <f t="shared" si="48"/>
        <v/>
      </c>
      <c r="S345" s="40" t="str">
        <f t="shared" si="49"/>
        <v/>
      </c>
      <c r="T345" s="40" t="str">
        <f t="shared" si="50"/>
        <v/>
      </c>
      <c r="AD345" s="40" t="s">
        <v>3082</v>
      </c>
      <c r="AE345" s="40" t="s">
        <v>3083</v>
      </c>
      <c r="AF345" s="40" t="s">
        <v>2901</v>
      </c>
      <c r="AG345" s="40" t="s">
        <v>2902</v>
      </c>
      <c r="AH345" s="40" t="s">
        <v>2927</v>
      </c>
      <c r="AI345" s="40" t="s">
        <v>2928</v>
      </c>
    </row>
    <row r="346" spans="1:35">
      <c r="A346" s="44" t="str">
        <f>IF(C346="","",VLOOKUP('OPĆI DIO'!$C$1,'OPĆI DIO'!$O$4:$X$137,10,FALSE))</f>
        <v/>
      </c>
      <c r="B346" s="44" t="str">
        <f>IF(C346="","",VLOOKUP('OPĆI DIO'!$C$1,'OPĆI DIO'!$O$4:$X$137,9,FALSE))</f>
        <v/>
      </c>
      <c r="C346" s="50"/>
      <c r="D346" s="45" t="str">
        <f t="shared" si="51"/>
        <v/>
      </c>
      <c r="E346" s="50"/>
      <c r="F346" s="45" t="str">
        <f>IFERROR(VLOOKUP(E346,$X$5:$Z$128,2,FALSE),"")</f>
        <v/>
      </c>
      <c r="G346" s="81"/>
      <c r="H346" s="45" t="str">
        <f>IFERROR(VLOOKUP(G346,$AD$6:$AE$352,2,FALSE),"")</f>
        <v/>
      </c>
      <c r="I346" s="45" t="str">
        <f>IFERROR(VLOOKUP(G346,$AD$6:$AH$352,3,FALSE),"")</f>
        <v/>
      </c>
      <c r="J346" s="80"/>
      <c r="K346" s="80"/>
      <c r="L346" s="80"/>
      <c r="M346" s="80"/>
      <c r="N346" s="306"/>
      <c r="O346" s="175" t="str">
        <f>IF(C346="","",'OPĆI DIO'!$C$1)</f>
        <v/>
      </c>
      <c r="P346" s="40" t="str">
        <f t="shared" si="46"/>
        <v/>
      </c>
      <c r="Q346" s="40" t="str">
        <f t="shared" si="47"/>
        <v/>
      </c>
      <c r="R346" s="40" t="str">
        <f t="shared" si="48"/>
        <v/>
      </c>
      <c r="S346" s="40" t="str">
        <f t="shared" si="49"/>
        <v/>
      </c>
      <c r="T346" s="40" t="str">
        <f t="shared" si="50"/>
        <v/>
      </c>
      <c r="AD346" s="40" t="s">
        <v>3084</v>
      </c>
      <c r="AE346" s="40" t="s">
        <v>3085</v>
      </c>
      <c r="AF346" s="40" t="s">
        <v>2901</v>
      </c>
      <c r="AG346" s="40" t="s">
        <v>2902</v>
      </c>
      <c r="AH346" s="40" t="s">
        <v>2927</v>
      </c>
      <c r="AI346" s="40" t="s">
        <v>2928</v>
      </c>
    </row>
    <row r="347" spans="1:35">
      <c r="A347" s="44" t="str">
        <f>IF(C347="","",VLOOKUP('OPĆI DIO'!$C$1,'OPĆI DIO'!$O$4:$X$137,10,FALSE))</f>
        <v/>
      </c>
      <c r="B347" s="44" t="str">
        <f>IF(C347="","",VLOOKUP('OPĆI DIO'!$C$1,'OPĆI DIO'!$O$4:$X$137,9,FALSE))</f>
        <v/>
      </c>
      <c r="C347" s="50"/>
      <c r="D347" s="45" t="str">
        <f t="shared" si="51"/>
        <v/>
      </c>
      <c r="E347" s="50"/>
      <c r="F347" s="45" t="str">
        <f>IFERROR(VLOOKUP(E347,$X$5:$Z$128,2,FALSE),"")</f>
        <v/>
      </c>
      <c r="G347" s="81"/>
      <c r="H347" s="45" t="str">
        <f>IFERROR(VLOOKUP(G347,$AD$6:$AE$352,2,FALSE),"")</f>
        <v/>
      </c>
      <c r="I347" s="45" t="str">
        <f>IFERROR(VLOOKUP(G347,$AD$6:$AH$352,3,FALSE),"")</f>
        <v/>
      </c>
      <c r="J347" s="80"/>
      <c r="K347" s="80"/>
      <c r="L347" s="80"/>
      <c r="M347" s="80"/>
      <c r="N347" s="306"/>
      <c r="O347" s="175" t="str">
        <f>IF(C347="","",'OPĆI DIO'!$C$1)</f>
        <v/>
      </c>
      <c r="P347" s="40" t="str">
        <f t="shared" si="46"/>
        <v/>
      </c>
      <c r="Q347" s="40" t="str">
        <f t="shared" si="47"/>
        <v/>
      </c>
      <c r="R347" s="40" t="str">
        <f t="shared" si="48"/>
        <v/>
      </c>
      <c r="S347" s="40" t="str">
        <f t="shared" si="49"/>
        <v/>
      </c>
      <c r="T347" s="40" t="str">
        <f t="shared" si="50"/>
        <v/>
      </c>
      <c r="AD347" s="40" t="s">
        <v>1333</v>
      </c>
      <c r="AE347" s="40" t="s">
        <v>1334</v>
      </c>
      <c r="AF347" s="40" t="s">
        <v>2901</v>
      </c>
      <c r="AG347" s="40" t="s">
        <v>2902</v>
      </c>
      <c r="AH347" s="40" t="s">
        <v>2927</v>
      </c>
      <c r="AI347" s="40" t="s">
        <v>2928</v>
      </c>
    </row>
    <row r="348" spans="1:35">
      <c r="A348" s="44" t="str">
        <f>IF(C348="","",VLOOKUP('OPĆI DIO'!$C$1,'OPĆI DIO'!$O$4:$X$137,10,FALSE))</f>
        <v/>
      </c>
      <c r="B348" s="44" t="str">
        <f>IF(C348="","",VLOOKUP('OPĆI DIO'!$C$1,'OPĆI DIO'!$O$4:$X$137,9,FALSE))</f>
        <v/>
      </c>
      <c r="C348" s="50"/>
      <c r="D348" s="45" t="str">
        <f t="shared" si="51"/>
        <v/>
      </c>
      <c r="E348" s="50"/>
      <c r="F348" s="45" t="str">
        <f>IFERROR(VLOOKUP(E348,$X$5:$Z$128,2,FALSE),"")</f>
        <v/>
      </c>
      <c r="G348" s="81"/>
      <c r="H348" s="45" t="str">
        <f>IFERROR(VLOOKUP(G348,$AD$6:$AE$352,2,FALSE),"")</f>
        <v/>
      </c>
      <c r="I348" s="45" t="str">
        <f>IFERROR(VLOOKUP(G348,$AD$6:$AH$352,3,FALSE),"")</f>
        <v/>
      </c>
      <c r="J348" s="80"/>
      <c r="K348" s="80"/>
      <c r="L348" s="80"/>
      <c r="M348" s="80"/>
      <c r="N348" s="306"/>
      <c r="O348" s="175" t="str">
        <f>IF(C348="","",'OPĆI DIO'!$C$1)</f>
        <v/>
      </c>
      <c r="P348" s="40" t="str">
        <f t="shared" si="46"/>
        <v/>
      </c>
      <c r="Q348" s="40" t="str">
        <f t="shared" si="47"/>
        <v/>
      </c>
      <c r="R348" s="40" t="str">
        <f t="shared" si="48"/>
        <v/>
      </c>
      <c r="S348" s="40" t="str">
        <f t="shared" si="49"/>
        <v/>
      </c>
      <c r="T348" s="40" t="str">
        <f t="shared" si="50"/>
        <v/>
      </c>
      <c r="AD348" s="40" t="s">
        <v>757</v>
      </c>
      <c r="AE348" s="40" t="s">
        <v>758</v>
      </c>
      <c r="AF348" s="40" t="s">
        <v>2901</v>
      </c>
      <c r="AG348" s="40" t="s">
        <v>2902</v>
      </c>
      <c r="AH348" s="40" t="s">
        <v>2927</v>
      </c>
      <c r="AI348" s="40" t="s">
        <v>2928</v>
      </c>
    </row>
    <row r="349" spans="1:35">
      <c r="A349" s="44" t="str">
        <f>IF(C349="","",VLOOKUP('OPĆI DIO'!$C$1,'OPĆI DIO'!$O$4:$X$137,10,FALSE))</f>
        <v/>
      </c>
      <c r="B349" s="44" t="str">
        <f>IF(C349="","",VLOOKUP('OPĆI DIO'!$C$1,'OPĆI DIO'!$O$4:$X$137,9,FALSE))</f>
        <v/>
      </c>
      <c r="C349" s="50"/>
      <c r="D349" s="45" t="str">
        <f t="shared" si="51"/>
        <v/>
      </c>
      <c r="E349" s="50"/>
      <c r="F349" s="45" t="str">
        <f>IFERROR(VLOOKUP(E349,$X$5:$Z$128,2,FALSE),"")</f>
        <v/>
      </c>
      <c r="G349" s="81"/>
      <c r="H349" s="45" t="str">
        <f>IFERROR(VLOOKUP(G349,$AD$6:$AE$352,2,FALSE),"")</f>
        <v/>
      </c>
      <c r="I349" s="45" t="str">
        <f>IFERROR(VLOOKUP(G349,$AD$6:$AH$352,3,FALSE),"")</f>
        <v/>
      </c>
      <c r="J349" s="80"/>
      <c r="K349" s="80"/>
      <c r="L349" s="80"/>
      <c r="M349" s="80"/>
      <c r="N349" s="306"/>
      <c r="O349" s="175" t="str">
        <f>IF(C349="","",'OPĆI DIO'!$C$1)</f>
        <v/>
      </c>
      <c r="P349" s="40" t="str">
        <f t="shared" si="46"/>
        <v/>
      </c>
      <c r="Q349" s="40" t="str">
        <f t="shared" si="47"/>
        <v/>
      </c>
      <c r="R349" s="40" t="str">
        <f t="shared" si="48"/>
        <v/>
      </c>
      <c r="S349" s="40" t="str">
        <f t="shared" si="49"/>
        <v/>
      </c>
      <c r="T349" s="40" t="str">
        <f t="shared" si="50"/>
        <v/>
      </c>
      <c r="AD349" s="40" t="s">
        <v>2131</v>
      </c>
      <c r="AE349" s="40" t="s">
        <v>2132</v>
      </c>
      <c r="AF349" s="40" t="s">
        <v>2901</v>
      </c>
      <c r="AG349" s="40" t="s">
        <v>2902</v>
      </c>
      <c r="AH349" s="40" t="s">
        <v>2927</v>
      </c>
      <c r="AI349" s="40" t="s">
        <v>2928</v>
      </c>
    </row>
    <row r="350" spans="1:35">
      <c r="A350" s="44" t="str">
        <f>IF(C350="","",VLOOKUP('OPĆI DIO'!$C$1,'OPĆI DIO'!$O$4:$X$137,10,FALSE))</f>
        <v/>
      </c>
      <c r="B350" s="44" t="str">
        <f>IF(C350="","",VLOOKUP('OPĆI DIO'!$C$1,'OPĆI DIO'!$O$4:$X$137,9,FALSE))</f>
        <v/>
      </c>
      <c r="C350" s="50"/>
      <c r="D350" s="45" t="str">
        <f t="shared" si="51"/>
        <v/>
      </c>
      <c r="E350" s="50"/>
      <c r="F350" s="45" t="str">
        <f>IFERROR(VLOOKUP(E350,$X$5:$Z$128,2,FALSE),"")</f>
        <v/>
      </c>
      <c r="G350" s="81"/>
      <c r="H350" s="45" t="str">
        <f>IFERROR(VLOOKUP(G350,$AD$6:$AE$352,2,FALSE),"")</f>
        <v/>
      </c>
      <c r="I350" s="45" t="str">
        <f>IFERROR(VLOOKUP(G350,$AD$6:$AH$352,3,FALSE),"")</f>
        <v/>
      </c>
      <c r="J350" s="80"/>
      <c r="K350" s="80"/>
      <c r="L350" s="80"/>
      <c r="M350" s="80"/>
      <c r="N350" s="306"/>
      <c r="O350" s="175" t="str">
        <f>IF(C350="","",'OPĆI DIO'!$C$1)</f>
        <v/>
      </c>
      <c r="P350" s="40" t="str">
        <f t="shared" si="46"/>
        <v/>
      </c>
      <c r="Q350" s="40" t="str">
        <f t="shared" si="47"/>
        <v/>
      </c>
      <c r="R350" s="40" t="str">
        <f t="shared" si="48"/>
        <v/>
      </c>
      <c r="S350" s="40" t="str">
        <f t="shared" si="49"/>
        <v/>
      </c>
      <c r="T350" s="40" t="str">
        <f t="shared" si="50"/>
        <v/>
      </c>
      <c r="AD350" s="40" t="s">
        <v>2133</v>
      </c>
      <c r="AE350" s="40" t="s">
        <v>2134</v>
      </c>
      <c r="AF350" s="40" t="s">
        <v>2901</v>
      </c>
      <c r="AG350" s="40" t="s">
        <v>2902</v>
      </c>
      <c r="AH350" s="40" t="s">
        <v>2927</v>
      </c>
      <c r="AI350" s="40" t="s">
        <v>2928</v>
      </c>
    </row>
    <row r="351" spans="1:35">
      <c r="A351" s="44" t="str">
        <f>IF(C351="","",VLOOKUP('OPĆI DIO'!$C$1,'OPĆI DIO'!$O$4:$X$137,10,FALSE))</f>
        <v/>
      </c>
      <c r="B351" s="44" t="str">
        <f>IF(C351="","",VLOOKUP('OPĆI DIO'!$C$1,'OPĆI DIO'!$O$4:$X$137,9,FALSE))</f>
        <v/>
      </c>
      <c r="C351" s="50"/>
      <c r="D351" s="45" t="str">
        <f t="shared" si="51"/>
        <v/>
      </c>
      <c r="E351" s="50"/>
      <c r="F351" s="45" t="str">
        <f>IFERROR(VLOOKUP(E351,$X$5:$Z$128,2,FALSE),"")</f>
        <v/>
      </c>
      <c r="G351" s="81"/>
      <c r="H351" s="45" t="str">
        <f>IFERROR(VLOOKUP(G351,$AD$6:$AE$352,2,FALSE),"")</f>
        <v/>
      </c>
      <c r="I351" s="45" t="str">
        <f>IFERROR(VLOOKUP(G351,$AD$6:$AH$352,3,FALSE),"")</f>
        <v/>
      </c>
      <c r="J351" s="80"/>
      <c r="K351" s="80"/>
      <c r="L351" s="80"/>
      <c r="M351" s="80"/>
      <c r="N351" s="306"/>
      <c r="O351" s="175" t="str">
        <f>IF(C351="","",'OPĆI DIO'!$C$1)</f>
        <v/>
      </c>
      <c r="P351" s="40" t="str">
        <f t="shared" si="46"/>
        <v/>
      </c>
      <c r="Q351" s="40" t="str">
        <f t="shared" si="47"/>
        <v/>
      </c>
      <c r="R351" s="40" t="str">
        <f t="shared" si="48"/>
        <v/>
      </c>
      <c r="S351" s="40" t="str">
        <f t="shared" si="49"/>
        <v/>
      </c>
      <c r="T351" s="40" t="str">
        <f t="shared" si="50"/>
        <v/>
      </c>
      <c r="AD351" s="40" t="s">
        <v>3086</v>
      </c>
      <c r="AE351" s="40" t="s">
        <v>3087</v>
      </c>
      <c r="AF351" s="40" t="s">
        <v>2901</v>
      </c>
      <c r="AG351" s="40" t="s">
        <v>2902</v>
      </c>
      <c r="AH351" s="40" t="s">
        <v>2927</v>
      </c>
      <c r="AI351" s="40" t="s">
        <v>2928</v>
      </c>
    </row>
    <row r="352" spans="1:35">
      <c r="A352" s="44" t="str">
        <f>IF(C352="","",VLOOKUP('OPĆI DIO'!$C$1,'OPĆI DIO'!$O$4:$X$137,10,FALSE))</f>
        <v/>
      </c>
      <c r="B352" s="44" t="str">
        <f>IF(C352="","",VLOOKUP('OPĆI DIO'!$C$1,'OPĆI DIO'!$O$4:$X$137,9,FALSE))</f>
        <v/>
      </c>
      <c r="C352" s="50"/>
      <c r="D352" s="45" t="str">
        <f t="shared" si="51"/>
        <v/>
      </c>
      <c r="E352" s="50"/>
      <c r="F352" s="45" t="str">
        <f>IFERROR(VLOOKUP(E352,$X$5:$Z$128,2,FALSE),"")</f>
        <v/>
      </c>
      <c r="G352" s="81"/>
      <c r="H352" s="45" t="str">
        <f>IFERROR(VLOOKUP(G352,$AD$6:$AE$352,2,FALSE),"")</f>
        <v/>
      </c>
      <c r="I352" s="45" t="str">
        <f>IFERROR(VLOOKUP(G352,$AD$6:$AH$352,3,FALSE),"")</f>
        <v/>
      </c>
      <c r="J352" s="80"/>
      <c r="K352" s="80"/>
      <c r="L352" s="80"/>
      <c r="M352" s="80"/>
      <c r="N352" s="306"/>
      <c r="O352" s="175" t="str">
        <f>IF(C352="","",'OPĆI DIO'!$C$1)</f>
        <v/>
      </c>
      <c r="P352" s="40" t="str">
        <f t="shared" si="46"/>
        <v/>
      </c>
      <c r="Q352" s="40" t="str">
        <f t="shared" si="47"/>
        <v/>
      </c>
      <c r="R352" s="40" t="str">
        <f t="shared" si="48"/>
        <v/>
      </c>
      <c r="S352" s="40" t="str">
        <f t="shared" si="49"/>
        <v/>
      </c>
      <c r="T352" s="40" t="str">
        <f t="shared" si="50"/>
        <v/>
      </c>
      <c r="AD352" s="40" t="s">
        <v>2081</v>
      </c>
      <c r="AE352" s="40" t="s">
        <v>670</v>
      </c>
      <c r="AF352" s="40" t="s">
        <v>2901</v>
      </c>
      <c r="AG352" s="40" t="s">
        <v>2902</v>
      </c>
      <c r="AH352" s="40" t="s">
        <v>2927</v>
      </c>
      <c r="AI352" s="40" t="s">
        <v>2928</v>
      </c>
    </row>
    <row r="353" spans="1:20">
      <c r="A353" s="44" t="str">
        <f>IF(C353="","",VLOOKUP('OPĆI DIO'!$C$1,'OPĆI DIO'!$O$4:$X$137,10,FALSE))</f>
        <v/>
      </c>
      <c r="B353" s="44" t="str">
        <f>IF(C353="","",VLOOKUP('OPĆI DIO'!$C$1,'OPĆI DIO'!$O$4:$X$137,9,FALSE))</f>
        <v/>
      </c>
      <c r="C353" s="50"/>
      <c r="D353" s="45" t="str">
        <f t="shared" si="51"/>
        <v/>
      </c>
      <c r="E353" s="50"/>
      <c r="F353" s="45" t="str">
        <f>IFERROR(VLOOKUP(E353,$X$5:$Z$128,2,FALSE),"")</f>
        <v/>
      </c>
      <c r="G353" s="81"/>
      <c r="H353" s="45" t="str">
        <f>IFERROR(VLOOKUP(G353,$AD$6:$AE$352,2,FALSE),"")</f>
        <v/>
      </c>
      <c r="I353" s="45" t="str">
        <f>IFERROR(VLOOKUP(G353,$AD$6:$AH$352,3,FALSE),"")</f>
        <v/>
      </c>
      <c r="J353" s="80"/>
      <c r="K353" s="80"/>
      <c r="L353" s="80"/>
      <c r="M353" s="80"/>
      <c r="N353" s="306"/>
      <c r="O353" s="175" t="str">
        <f>IF(C353="","",'OPĆI DIO'!$C$1)</f>
        <v/>
      </c>
      <c r="P353" s="40" t="str">
        <f t="shared" si="46"/>
        <v/>
      </c>
      <c r="Q353" s="40" t="str">
        <f t="shared" si="47"/>
        <v/>
      </c>
      <c r="R353" s="40" t="str">
        <f t="shared" si="48"/>
        <v/>
      </c>
      <c r="S353" s="40" t="str">
        <f t="shared" si="49"/>
        <v/>
      </c>
      <c r="T353" s="40" t="str">
        <f t="shared" si="50"/>
        <v/>
      </c>
    </row>
    <row r="354" spans="1:20">
      <c r="A354" s="44" t="str">
        <f>IF(C354="","",VLOOKUP('OPĆI DIO'!$C$1,'OPĆI DIO'!$O$4:$X$137,10,FALSE))</f>
        <v/>
      </c>
      <c r="B354" s="44" t="str">
        <f>IF(C354="","",VLOOKUP('OPĆI DIO'!$C$1,'OPĆI DIO'!$O$4:$X$137,9,FALSE))</f>
        <v/>
      </c>
      <c r="C354" s="50"/>
      <c r="D354" s="45" t="str">
        <f t="shared" si="51"/>
        <v/>
      </c>
      <c r="E354" s="50"/>
      <c r="F354" s="45" t="str">
        <f>IFERROR(VLOOKUP(E354,$X$5:$Z$128,2,FALSE),"")</f>
        <v/>
      </c>
      <c r="G354" s="81"/>
      <c r="H354" s="45" t="str">
        <f>IFERROR(VLOOKUP(G354,$AD$6:$AE$352,2,FALSE),"")</f>
        <v/>
      </c>
      <c r="I354" s="45" t="str">
        <f>IFERROR(VLOOKUP(G354,$AD$6:$AH$352,3,FALSE),"")</f>
        <v/>
      </c>
      <c r="J354" s="80"/>
      <c r="K354" s="80"/>
      <c r="L354" s="80"/>
      <c r="M354" s="80"/>
      <c r="N354" s="306"/>
      <c r="O354" s="175" t="str">
        <f>IF(C354="","",'OPĆI DIO'!$C$1)</f>
        <v/>
      </c>
      <c r="P354" s="40" t="str">
        <f t="shared" si="46"/>
        <v/>
      </c>
      <c r="Q354" s="40" t="str">
        <f t="shared" si="47"/>
        <v/>
      </c>
      <c r="R354" s="40" t="str">
        <f t="shared" si="48"/>
        <v/>
      </c>
      <c r="S354" s="40" t="str">
        <f t="shared" si="49"/>
        <v/>
      </c>
      <c r="T354" s="40" t="str">
        <f t="shared" si="50"/>
        <v/>
      </c>
    </row>
    <row r="355" spans="1:20">
      <c r="A355" s="44" t="str">
        <f>IF(C355="","",VLOOKUP('OPĆI DIO'!$C$1,'OPĆI DIO'!$O$4:$X$137,10,FALSE))</f>
        <v/>
      </c>
      <c r="B355" s="44" t="str">
        <f>IF(C355="","",VLOOKUP('OPĆI DIO'!$C$1,'OPĆI DIO'!$O$4:$X$137,9,FALSE))</f>
        <v/>
      </c>
      <c r="C355" s="50"/>
      <c r="D355" s="45" t="str">
        <f t="shared" si="51"/>
        <v/>
      </c>
      <c r="E355" s="50"/>
      <c r="F355" s="45" t="str">
        <f>IFERROR(VLOOKUP(E355,$X$5:$Z$128,2,FALSE),"")</f>
        <v/>
      </c>
      <c r="G355" s="81"/>
      <c r="H355" s="45" t="str">
        <f>IFERROR(VLOOKUP(G355,$AD$6:$AE$352,2,FALSE),"")</f>
        <v/>
      </c>
      <c r="I355" s="45" t="str">
        <f>IFERROR(VLOOKUP(G355,$AD$6:$AH$352,3,FALSE),"")</f>
        <v/>
      </c>
      <c r="J355" s="80"/>
      <c r="K355" s="80"/>
      <c r="L355" s="80"/>
      <c r="M355" s="80"/>
      <c r="N355" s="306"/>
      <c r="O355" s="175" t="str">
        <f>IF(C355="","",'OPĆI DIO'!$C$1)</f>
        <v/>
      </c>
      <c r="P355" s="40" t="str">
        <f t="shared" si="46"/>
        <v/>
      </c>
      <c r="Q355" s="40" t="str">
        <f t="shared" si="47"/>
        <v/>
      </c>
      <c r="R355" s="40" t="str">
        <f t="shared" si="48"/>
        <v/>
      </c>
      <c r="S355" s="40" t="str">
        <f t="shared" si="49"/>
        <v/>
      </c>
      <c r="T355" s="40" t="str">
        <f t="shared" si="50"/>
        <v/>
      </c>
    </row>
    <row r="356" spans="1:20">
      <c r="A356" s="44" t="str">
        <f>IF(C356="","",VLOOKUP('OPĆI DIO'!$C$1,'OPĆI DIO'!$O$4:$X$137,10,FALSE))</f>
        <v/>
      </c>
      <c r="B356" s="44" t="str">
        <f>IF(C356="","",VLOOKUP('OPĆI DIO'!$C$1,'OPĆI DIO'!$O$4:$X$137,9,FALSE))</f>
        <v/>
      </c>
      <c r="C356" s="50"/>
      <c r="D356" s="45" t="str">
        <f t="shared" si="51"/>
        <v/>
      </c>
      <c r="E356" s="50"/>
      <c r="F356" s="45" t="str">
        <f>IFERROR(VLOOKUP(E356,$X$5:$Z$128,2,FALSE),"")</f>
        <v/>
      </c>
      <c r="G356" s="81"/>
      <c r="H356" s="45" t="str">
        <f>IFERROR(VLOOKUP(G356,$AD$6:$AE$352,2,FALSE),"")</f>
        <v/>
      </c>
      <c r="I356" s="45" t="str">
        <f>IFERROR(VLOOKUP(G356,$AD$6:$AH$352,3,FALSE),"")</f>
        <v/>
      </c>
      <c r="J356" s="80"/>
      <c r="K356" s="80"/>
      <c r="L356" s="80"/>
      <c r="M356" s="80"/>
      <c r="N356" s="306"/>
      <c r="O356" s="175" t="str">
        <f>IF(C356="","",'OPĆI DIO'!$C$1)</f>
        <v/>
      </c>
      <c r="P356" s="40" t="str">
        <f t="shared" si="46"/>
        <v/>
      </c>
      <c r="Q356" s="40" t="str">
        <f t="shared" si="47"/>
        <v/>
      </c>
      <c r="R356" s="40" t="str">
        <f t="shared" si="48"/>
        <v/>
      </c>
      <c r="S356" s="40" t="str">
        <f t="shared" si="49"/>
        <v/>
      </c>
      <c r="T356" s="40" t="str">
        <f t="shared" si="50"/>
        <v/>
      </c>
    </row>
    <row r="357" spans="1:20">
      <c r="A357" s="44" t="str">
        <f>IF(C357="","",VLOOKUP('OPĆI DIO'!$C$1,'OPĆI DIO'!$O$4:$X$137,10,FALSE))</f>
        <v/>
      </c>
      <c r="B357" s="44" t="str">
        <f>IF(C357="","",VLOOKUP('OPĆI DIO'!$C$1,'OPĆI DIO'!$O$4:$X$137,9,FALSE))</f>
        <v/>
      </c>
      <c r="C357" s="50"/>
      <c r="D357" s="45" t="str">
        <f t="shared" si="51"/>
        <v/>
      </c>
      <c r="E357" s="50"/>
      <c r="F357" s="45" t="str">
        <f>IFERROR(VLOOKUP(E357,$X$5:$Z$128,2,FALSE),"")</f>
        <v/>
      </c>
      <c r="G357" s="81"/>
      <c r="H357" s="45" t="str">
        <f>IFERROR(VLOOKUP(G357,$AD$6:$AE$352,2,FALSE),"")</f>
        <v/>
      </c>
      <c r="I357" s="45" t="str">
        <f>IFERROR(VLOOKUP(G357,$AD$6:$AH$352,3,FALSE),"")</f>
        <v/>
      </c>
      <c r="J357" s="80"/>
      <c r="K357" s="80"/>
      <c r="L357" s="80"/>
      <c r="M357" s="80"/>
      <c r="N357" s="306"/>
      <c r="O357" s="175" t="str">
        <f>IF(C357="","",'OPĆI DIO'!$C$1)</f>
        <v/>
      </c>
      <c r="P357" s="40" t="str">
        <f t="shared" si="46"/>
        <v/>
      </c>
      <c r="Q357" s="40" t="str">
        <f t="shared" si="47"/>
        <v/>
      </c>
      <c r="R357" s="40" t="str">
        <f t="shared" si="48"/>
        <v/>
      </c>
      <c r="S357" s="40" t="str">
        <f t="shared" si="49"/>
        <v/>
      </c>
      <c r="T357" s="40" t="str">
        <f t="shared" si="50"/>
        <v/>
      </c>
    </row>
    <row r="358" spans="1:20">
      <c r="A358" s="44" t="str">
        <f>IF(C358="","",VLOOKUP('OPĆI DIO'!$C$1,'OPĆI DIO'!$O$4:$X$137,10,FALSE))</f>
        <v/>
      </c>
      <c r="B358" s="44" t="str">
        <f>IF(C358="","",VLOOKUP('OPĆI DIO'!$C$1,'OPĆI DIO'!$O$4:$X$137,9,FALSE))</f>
        <v/>
      </c>
      <c r="C358" s="50"/>
      <c r="D358" s="45" t="str">
        <f t="shared" si="51"/>
        <v/>
      </c>
      <c r="E358" s="50"/>
      <c r="F358" s="45" t="str">
        <f>IFERROR(VLOOKUP(E358,$X$5:$Z$128,2,FALSE),"")</f>
        <v/>
      </c>
      <c r="G358" s="81"/>
      <c r="H358" s="45" t="str">
        <f>IFERROR(VLOOKUP(G358,$AD$6:$AE$352,2,FALSE),"")</f>
        <v/>
      </c>
      <c r="I358" s="45" t="str">
        <f>IFERROR(VLOOKUP(G358,$AD$6:$AH$352,3,FALSE),"")</f>
        <v/>
      </c>
      <c r="J358" s="80"/>
      <c r="K358" s="80"/>
      <c r="L358" s="80"/>
      <c r="M358" s="80"/>
      <c r="N358" s="306"/>
      <c r="O358" s="175" t="str">
        <f>IF(C358="","",'OPĆI DIO'!$C$1)</f>
        <v/>
      </c>
      <c r="P358" s="40" t="str">
        <f t="shared" si="46"/>
        <v/>
      </c>
      <c r="Q358" s="40" t="str">
        <f t="shared" si="47"/>
        <v/>
      </c>
      <c r="R358" s="40" t="str">
        <f t="shared" si="48"/>
        <v/>
      </c>
      <c r="S358" s="40" t="str">
        <f t="shared" si="49"/>
        <v/>
      </c>
      <c r="T358" s="40" t="str">
        <f t="shared" si="50"/>
        <v/>
      </c>
    </row>
    <row r="359" spans="1:20">
      <c r="A359" s="44" t="str">
        <f>IF(C359="","",VLOOKUP('OPĆI DIO'!$C$1,'OPĆI DIO'!$O$4:$X$137,10,FALSE))</f>
        <v/>
      </c>
      <c r="B359" s="44" t="str">
        <f>IF(C359="","",VLOOKUP('OPĆI DIO'!$C$1,'OPĆI DIO'!$O$4:$X$137,9,FALSE))</f>
        <v/>
      </c>
      <c r="C359" s="50"/>
      <c r="D359" s="45" t="str">
        <f t="shared" si="51"/>
        <v/>
      </c>
      <c r="E359" s="50"/>
      <c r="F359" s="45" t="str">
        <f>IFERROR(VLOOKUP(E359,$X$5:$Z$128,2,FALSE),"")</f>
        <v/>
      </c>
      <c r="G359" s="81"/>
      <c r="H359" s="45" t="str">
        <f>IFERROR(VLOOKUP(G359,$AD$6:$AE$352,2,FALSE),"")</f>
        <v/>
      </c>
      <c r="I359" s="45" t="str">
        <f>IFERROR(VLOOKUP(G359,$AD$6:$AH$352,3,FALSE),"")</f>
        <v/>
      </c>
      <c r="J359" s="80"/>
      <c r="K359" s="80"/>
      <c r="L359" s="80"/>
      <c r="M359" s="80"/>
      <c r="N359" s="306"/>
      <c r="O359" s="175" t="str">
        <f>IF(C359="","",'OPĆI DIO'!$C$1)</f>
        <v/>
      </c>
      <c r="P359" s="40" t="str">
        <f t="shared" si="46"/>
        <v/>
      </c>
      <c r="Q359" s="40" t="str">
        <f t="shared" si="47"/>
        <v/>
      </c>
      <c r="R359" s="40" t="str">
        <f t="shared" si="48"/>
        <v/>
      </c>
      <c r="S359" s="40" t="str">
        <f t="shared" si="49"/>
        <v/>
      </c>
      <c r="T359" s="40" t="str">
        <f t="shared" si="50"/>
        <v/>
      </c>
    </row>
    <row r="360" spans="1:20">
      <c r="A360" s="44" t="str">
        <f>IF(C360="","",VLOOKUP('OPĆI DIO'!$C$1,'OPĆI DIO'!$O$4:$X$137,10,FALSE))</f>
        <v/>
      </c>
      <c r="B360" s="44" t="str">
        <f>IF(C360="","",VLOOKUP('OPĆI DIO'!$C$1,'OPĆI DIO'!$O$4:$X$137,9,FALSE))</f>
        <v/>
      </c>
      <c r="C360" s="50"/>
      <c r="D360" s="45" t="str">
        <f t="shared" si="51"/>
        <v/>
      </c>
      <c r="E360" s="50"/>
      <c r="F360" s="45" t="str">
        <f>IFERROR(VLOOKUP(E360,$X$5:$Z$128,2,FALSE),"")</f>
        <v/>
      </c>
      <c r="G360" s="81"/>
      <c r="H360" s="45" t="str">
        <f>IFERROR(VLOOKUP(G360,$AD$6:$AE$352,2,FALSE),"")</f>
        <v/>
      </c>
      <c r="I360" s="45" t="str">
        <f>IFERROR(VLOOKUP(G360,$AD$6:$AH$352,3,FALSE),"")</f>
        <v/>
      </c>
      <c r="J360" s="80"/>
      <c r="K360" s="80"/>
      <c r="L360" s="80"/>
      <c r="M360" s="80"/>
      <c r="N360" s="306"/>
      <c r="O360" s="175" t="str">
        <f>IF(C360="","",'OPĆI DIO'!$C$1)</f>
        <v/>
      </c>
      <c r="P360" s="40" t="str">
        <f t="shared" si="46"/>
        <v/>
      </c>
      <c r="Q360" s="40" t="str">
        <f t="shared" si="47"/>
        <v/>
      </c>
      <c r="R360" s="40" t="str">
        <f t="shared" si="48"/>
        <v/>
      </c>
      <c r="S360" s="40" t="str">
        <f t="shared" si="49"/>
        <v/>
      </c>
      <c r="T360" s="40" t="str">
        <f t="shared" si="50"/>
        <v/>
      </c>
    </row>
    <row r="361" spans="1:20">
      <c r="A361" s="44" t="str">
        <f>IF(C361="","",VLOOKUP('OPĆI DIO'!$C$1,'OPĆI DIO'!$O$4:$X$137,10,FALSE))</f>
        <v/>
      </c>
      <c r="B361" s="44" t="str">
        <f>IF(C361="","",VLOOKUP('OPĆI DIO'!$C$1,'OPĆI DIO'!$O$4:$X$137,9,FALSE))</f>
        <v/>
      </c>
      <c r="C361" s="50"/>
      <c r="D361" s="45" t="str">
        <f t="shared" si="51"/>
        <v/>
      </c>
      <c r="E361" s="50"/>
      <c r="F361" s="45" t="str">
        <f>IFERROR(VLOOKUP(E361,$X$5:$Z$128,2,FALSE),"")</f>
        <v/>
      </c>
      <c r="G361" s="81"/>
      <c r="H361" s="45" t="str">
        <f>IFERROR(VLOOKUP(G361,$AD$6:$AE$352,2,FALSE),"")</f>
        <v/>
      </c>
      <c r="I361" s="45" t="str">
        <f>IFERROR(VLOOKUP(G361,$AD$6:$AH$352,3,FALSE),"")</f>
        <v/>
      </c>
      <c r="J361" s="80"/>
      <c r="K361" s="80"/>
      <c r="L361" s="80"/>
      <c r="M361" s="80"/>
      <c r="N361" s="306"/>
      <c r="O361" s="175" t="str">
        <f>IF(C361="","",'OPĆI DIO'!$C$1)</f>
        <v/>
      </c>
      <c r="P361" s="40" t="str">
        <f t="shared" si="46"/>
        <v/>
      </c>
      <c r="Q361" s="40" t="str">
        <f t="shared" si="47"/>
        <v/>
      </c>
      <c r="R361" s="40" t="str">
        <f t="shared" si="48"/>
        <v/>
      </c>
      <c r="S361" s="40" t="str">
        <f t="shared" si="49"/>
        <v/>
      </c>
      <c r="T361" s="40" t="str">
        <f t="shared" si="50"/>
        <v/>
      </c>
    </row>
    <row r="362" spans="1:20">
      <c r="A362" s="44" t="str">
        <f>IF(C362="","",VLOOKUP('OPĆI DIO'!$C$1,'OPĆI DIO'!$O$4:$X$137,10,FALSE))</f>
        <v/>
      </c>
      <c r="B362" s="44" t="str">
        <f>IF(C362="","",VLOOKUP('OPĆI DIO'!$C$1,'OPĆI DIO'!$O$4:$X$137,9,FALSE))</f>
        <v/>
      </c>
      <c r="C362" s="50"/>
      <c r="D362" s="45" t="str">
        <f t="shared" si="51"/>
        <v/>
      </c>
      <c r="E362" s="50"/>
      <c r="F362" s="45" t="str">
        <f>IFERROR(VLOOKUP(E362,$X$5:$Z$128,2,FALSE),"")</f>
        <v/>
      </c>
      <c r="G362" s="81"/>
      <c r="H362" s="45" t="str">
        <f>IFERROR(VLOOKUP(G362,$AD$6:$AE$352,2,FALSE),"")</f>
        <v/>
      </c>
      <c r="I362" s="45" t="str">
        <f>IFERROR(VLOOKUP(G362,$AD$6:$AH$352,3,FALSE),"")</f>
        <v/>
      </c>
      <c r="J362" s="80"/>
      <c r="K362" s="80"/>
      <c r="L362" s="80"/>
      <c r="M362" s="80"/>
      <c r="N362" s="306"/>
      <c r="O362" s="175" t="str">
        <f>IF(C362="","",'OPĆI DIO'!$C$1)</f>
        <v/>
      </c>
      <c r="P362" s="40" t="str">
        <f t="shared" si="46"/>
        <v/>
      </c>
      <c r="Q362" s="40" t="str">
        <f t="shared" si="47"/>
        <v/>
      </c>
      <c r="R362" s="40" t="str">
        <f t="shared" si="48"/>
        <v/>
      </c>
      <c r="S362" s="40" t="str">
        <f t="shared" si="49"/>
        <v/>
      </c>
      <c r="T362" s="40" t="str">
        <f t="shared" si="50"/>
        <v/>
      </c>
    </row>
    <row r="363" spans="1:20">
      <c r="A363" s="44" t="str">
        <f>IF(C363="","",VLOOKUP('OPĆI DIO'!$C$1,'OPĆI DIO'!$O$4:$X$137,10,FALSE))</f>
        <v/>
      </c>
      <c r="B363" s="44" t="str">
        <f>IF(C363="","",VLOOKUP('OPĆI DIO'!$C$1,'OPĆI DIO'!$O$4:$X$137,9,FALSE))</f>
        <v/>
      </c>
      <c r="C363" s="50"/>
      <c r="D363" s="45" t="str">
        <f t="shared" si="51"/>
        <v/>
      </c>
      <c r="E363" s="50"/>
      <c r="F363" s="45" t="str">
        <f>IFERROR(VLOOKUP(E363,$X$5:$Z$128,2,FALSE),"")</f>
        <v/>
      </c>
      <c r="G363" s="81"/>
      <c r="H363" s="45" t="str">
        <f>IFERROR(VLOOKUP(G363,$AD$6:$AE$352,2,FALSE),"")</f>
        <v/>
      </c>
      <c r="I363" s="45" t="str">
        <f>IFERROR(VLOOKUP(G363,$AD$6:$AH$352,3,FALSE),"")</f>
        <v/>
      </c>
      <c r="J363" s="80"/>
      <c r="K363" s="80"/>
      <c r="L363" s="80"/>
      <c r="M363" s="80"/>
      <c r="N363" s="306"/>
      <c r="O363" s="175" t="str">
        <f>IF(C363="","",'OPĆI DIO'!$C$1)</f>
        <v/>
      </c>
      <c r="P363" s="40" t="str">
        <f t="shared" si="46"/>
        <v/>
      </c>
      <c r="Q363" s="40" t="str">
        <f t="shared" si="47"/>
        <v/>
      </c>
      <c r="R363" s="40" t="str">
        <f t="shared" si="48"/>
        <v/>
      </c>
      <c r="S363" s="40" t="str">
        <f t="shared" si="49"/>
        <v/>
      </c>
      <c r="T363" s="40" t="str">
        <f t="shared" si="50"/>
        <v/>
      </c>
    </row>
    <row r="364" spans="1:20">
      <c r="A364" s="44" t="str">
        <f>IF(C364="","",VLOOKUP('OPĆI DIO'!$C$1,'OPĆI DIO'!$O$4:$X$137,10,FALSE))</f>
        <v/>
      </c>
      <c r="B364" s="44" t="str">
        <f>IF(C364="","",VLOOKUP('OPĆI DIO'!$C$1,'OPĆI DIO'!$O$4:$X$137,9,FALSE))</f>
        <v/>
      </c>
      <c r="C364" s="50"/>
      <c r="D364" s="45" t="str">
        <f t="shared" si="51"/>
        <v/>
      </c>
      <c r="E364" s="50"/>
      <c r="F364" s="45" t="str">
        <f>IFERROR(VLOOKUP(E364,$X$5:$Z$128,2,FALSE),"")</f>
        <v/>
      </c>
      <c r="G364" s="81"/>
      <c r="H364" s="45" t="str">
        <f>IFERROR(VLOOKUP(G364,$AD$6:$AE$352,2,FALSE),"")</f>
        <v/>
      </c>
      <c r="I364" s="45" t="str">
        <f>IFERROR(VLOOKUP(G364,$AD$6:$AH$352,3,FALSE),"")</f>
        <v/>
      </c>
      <c r="J364" s="80"/>
      <c r="K364" s="80"/>
      <c r="L364" s="80"/>
      <c r="M364" s="80"/>
      <c r="N364" s="306"/>
      <c r="O364" s="175" t="str">
        <f>IF(C364="","",'OPĆI DIO'!$C$1)</f>
        <v/>
      </c>
      <c r="P364" s="40" t="str">
        <f t="shared" si="46"/>
        <v/>
      </c>
      <c r="Q364" s="40" t="str">
        <f t="shared" si="47"/>
        <v/>
      </c>
      <c r="R364" s="40" t="str">
        <f t="shared" si="48"/>
        <v/>
      </c>
      <c r="S364" s="40" t="str">
        <f t="shared" si="49"/>
        <v/>
      </c>
      <c r="T364" s="40" t="str">
        <f t="shared" si="50"/>
        <v/>
      </c>
    </row>
    <row r="365" spans="1:20">
      <c r="A365" s="44" t="str">
        <f>IF(C365="","",VLOOKUP('OPĆI DIO'!$C$1,'OPĆI DIO'!$O$4:$X$137,10,FALSE))</f>
        <v/>
      </c>
      <c r="B365" s="44" t="str">
        <f>IF(C365="","",VLOOKUP('OPĆI DIO'!$C$1,'OPĆI DIO'!$O$4:$X$137,9,FALSE))</f>
        <v/>
      </c>
      <c r="C365" s="50"/>
      <c r="D365" s="45" t="str">
        <f t="shared" si="51"/>
        <v/>
      </c>
      <c r="E365" s="50"/>
      <c r="F365" s="45" t="str">
        <f>IFERROR(VLOOKUP(E365,$X$5:$Z$128,2,FALSE),"")</f>
        <v/>
      </c>
      <c r="G365" s="81"/>
      <c r="H365" s="45" t="str">
        <f>IFERROR(VLOOKUP(G365,$AD$6:$AE$352,2,FALSE),"")</f>
        <v/>
      </c>
      <c r="I365" s="45" t="str">
        <f>IFERROR(VLOOKUP(G365,$AD$6:$AH$352,3,FALSE),"")</f>
        <v/>
      </c>
      <c r="J365" s="80"/>
      <c r="K365" s="80"/>
      <c r="L365" s="80"/>
      <c r="M365" s="80"/>
      <c r="N365" s="306"/>
      <c r="O365" s="175" t="str">
        <f>IF(C365="","",'OPĆI DIO'!$C$1)</f>
        <v/>
      </c>
      <c r="P365" s="40" t="str">
        <f t="shared" si="46"/>
        <v/>
      </c>
      <c r="Q365" s="40" t="str">
        <f t="shared" si="47"/>
        <v/>
      </c>
      <c r="R365" s="40" t="str">
        <f t="shared" si="48"/>
        <v/>
      </c>
      <c r="S365" s="40" t="str">
        <f t="shared" si="49"/>
        <v/>
      </c>
      <c r="T365" s="40" t="str">
        <f t="shared" si="50"/>
        <v/>
      </c>
    </row>
    <row r="366" spans="1:20">
      <c r="A366" s="44" t="str">
        <f>IF(C366="","",VLOOKUP('OPĆI DIO'!$C$1,'OPĆI DIO'!$O$4:$X$137,10,FALSE))</f>
        <v/>
      </c>
      <c r="B366" s="44" t="str">
        <f>IF(C366="","",VLOOKUP('OPĆI DIO'!$C$1,'OPĆI DIO'!$O$4:$X$137,9,FALSE))</f>
        <v/>
      </c>
      <c r="C366" s="50"/>
      <c r="D366" s="45" t="str">
        <f t="shared" si="51"/>
        <v/>
      </c>
      <c r="E366" s="50"/>
      <c r="F366" s="45" t="str">
        <f>IFERROR(VLOOKUP(E366,$X$5:$Z$128,2,FALSE),"")</f>
        <v/>
      </c>
      <c r="G366" s="81"/>
      <c r="H366" s="45" t="str">
        <f>IFERROR(VLOOKUP(G366,$AD$6:$AE$352,2,FALSE),"")</f>
        <v/>
      </c>
      <c r="I366" s="45" t="str">
        <f>IFERROR(VLOOKUP(G366,$AD$6:$AH$352,3,FALSE),"")</f>
        <v/>
      </c>
      <c r="J366" s="80"/>
      <c r="K366" s="80"/>
      <c r="L366" s="80"/>
      <c r="M366" s="80"/>
      <c r="N366" s="306"/>
      <c r="O366" s="175" t="str">
        <f>IF(C366="","",'OPĆI DIO'!$C$1)</f>
        <v/>
      </c>
      <c r="P366" s="40" t="str">
        <f t="shared" si="46"/>
        <v/>
      </c>
      <c r="Q366" s="40" t="str">
        <f t="shared" si="47"/>
        <v/>
      </c>
      <c r="R366" s="40" t="str">
        <f t="shared" si="48"/>
        <v/>
      </c>
      <c r="S366" s="40" t="str">
        <f t="shared" si="49"/>
        <v/>
      </c>
      <c r="T366" s="40" t="str">
        <f t="shared" si="50"/>
        <v/>
      </c>
    </row>
    <row r="367" spans="1:20">
      <c r="A367" s="44" t="str">
        <f>IF(C367="","",VLOOKUP('OPĆI DIO'!$C$1,'OPĆI DIO'!$O$4:$X$137,10,FALSE))</f>
        <v/>
      </c>
      <c r="B367" s="44" t="str">
        <f>IF(C367="","",VLOOKUP('OPĆI DIO'!$C$1,'OPĆI DIO'!$O$4:$X$137,9,FALSE))</f>
        <v/>
      </c>
      <c r="C367" s="50"/>
      <c r="D367" s="45" t="str">
        <f t="shared" si="51"/>
        <v/>
      </c>
      <c r="E367" s="50"/>
      <c r="F367" s="45" t="str">
        <f>IFERROR(VLOOKUP(E367,$X$5:$Z$128,2,FALSE),"")</f>
        <v/>
      </c>
      <c r="G367" s="81"/>
      <c r="H367" s="45" t="str">
        <f>IFERROR(VLOOKUP(G367,$AD$6:$AE$352,2,FALSE),"")</f>
        <v/>
      </c>
      <c r="I367" s="45" t="str">
        <f>IFERROR(VLOOKUP(G367,$AD$6:$AH$352,3,FALSE),"")</f>
        <v/>
      </c>
      <c r="J367" s="80"/>
      <c r="K367" s="80"/>
      <c r="L367" s="80"/>
      <c r="M367" s="80"/>
      <c r="N367" s="306"/>
      <c r="O367" s="175" t="str">
        <f>IF(C367="","",'OPĆI DIO'!$C$1)</f>
        <v/>
      </c>
      <c r="P367" s="40" t="str">
        <f t="shared" si="46"/>
        <v/>
      </c>
      <c r="Q367" s="40" t="str">
        <f t="shared" si="47"/>
        <v/>
      </c>
      <c r="R367" s="40" t="str">
        <f t="shared" si="48"/>
        <v/>
      </c>
      <c r="S367" s="40" t="str">
        <f t="shared" si="49"/>
        <v/>
      </c>
      <c r="T367" s="40" t="str">
        <f t="shared" si="50"/>
        <v/>
      </c>
    </row>
    <row r="368" spans="1:20">
      <c r="A368" s="44" t="str">
        <f>IF(C368="","",VLOOKUP('OPĆI DIO'!$C$1,'OPĆI DIO'!$O$4:$X$137,10,FALSE))</f>
        <v/>
      </c>
      <c r="B368" s="44" t="str">
        <f>IF(C368="","",VLOOKUP('OPĆI DIO'!$C$1,'OPĆI DIO'!$O$4:$X$137,9,FALSE))</f>
        <v/>
      </c>
      <c r="C368" s="50"/>
      <c r="D368" s="45" t="str">
        <f t="shared" si="51"/>
        <v/>
      </c>
      <c r="E368" s="50"/>
      <c r="F368" s="45" t="str">
        <f>IFERROR(VLOOKUP(E368,$X$5:$Z$128,2,FALSE),"")</f>
        <v/>
      </c>
      <c r="G368" s="81"/>
      <c r="H368" s="45" t="str">
        <f>IFERROR(VLOOKUP(G368,$AD$6:$AE$352,2,FALSE),"")</f>
        <v/>
      </c>
      <c r="I368" s="45" t="str">
        <f>IFERROR(VLOOKUP(G368,$AD$6:$AH$352,3,FALSE),"")</f>
        <v/>
      </c>
      <c r="J368" s="80"/>
      <c r="K368" s="80"/>
      <c r="L368" s="80"/>
      <c r="M368" s="80"/>
      <c r="N368" s="306"/>
      <c r="O368" s="175" t="str">
        <f>IF(C368="","",'OPĆI DIO'!$C$1)</f>
        <v/>
      </c>
      <c r="P368" s="40" t="str">
        <f t="shared" si="46"/>
        <v/>
      </c>
      <c r="Q368" s="40" t="str">
        <f t="shared" si="47"/>
        <v/>
      </c>
      <c r="R368" s="40" t="str">
        <f t="shared" si="48"/>
        <v/>
      </c>
      <c r="S368" s="40" t="str">
        <f t="shared" si="49"/>
        <v/>
      </c>
      <c r="T368" s="40" t="str">
        <f t="shared" si="50"/>
        <v/>
      </c>
    </row>
    <row r="369" spans="1:20">
      <c r="A369" s="44" t="str">
        <f>IF(C369="","",VLOOKUP('OPĆI DIO'!$C$1,'OPĆI DIO'!$O$4:$X$137,10,FALSE))</f>
        <v/>
      </c>
      <c r="B369" s="44" t="str">
        <f>IF(C369="","",VLOOKUP('OPĆI DIO'!$C$1,'OPĆI DIO'!$O$4:$X$137,9,FALSE))</f>
        <v/>
      </c>
      <c r="C369" s="50"/>
      <c r="D369" s="45" t="str">
        <f t="shared" si="51"/>
        <v/>
      </c>
      <c r="E369" s="50"/>
      <c r="F369" s="45" t="str">
        <f>IFERROR(VLOOKUP(E369,$X$5:$Z$128,2,FALSE),"")</f>
        <v/>
      </c>
      <c r="G369" s="81"/>
      <c r="H369" s="45" t="str">
        <f>IFERROR(VLOOKUP(G369,$AD$6:$AE$352,2,FALSE),"")</f>
        <v/>
      </c>
      <c r="I369" s="45" t="str">
        <f>IFERROR(VLOOKUP(G369,$AD$6:$AH$352,3,FALSE),"")</f>
        <v/>
      </c>
      <c r="J369" s="80"/>
      <c r="K369" s="80"/>
      <c r="L369" s="80"/>
      <c r="M369" s="80"/>
      <c r="N369" s="306"/>
      <c r="O369" s="175" t="str">
        <f>IF(C369="","",'OPĆI DIO'!$C$1)</f>
        <v/>
      </c>
      <c r="P369" s="40" t="str">
        <f t="shared" si="46"/>
        <v/>
      </c>
      <c r="Q369" s="40" t="str">
        <f t="shared" si="47"/>
        <v/>
      </c>
      <c r="R369" s="40" t="str">
        <f t="shared" si="48"/>
        <v/>
      </c>
      <c r="S369" s="40" t="str">
        <f t="shared" si="49"/>
        <v/>
      </c>
      <c r="T369" s="40" t="str">
        <f t="shared" si="50"/>
        <v/>
      </c>
    </row>
    <row r="370" spans="1:20">
      <c r="A370" s="44" t="str">
        <f>IF(C370="","",VLOOKUP('OPĆI DIO'!$C$1,'OPĆI DIO'!$O$4:$X$137,10,FALSE))</f>
        <v/>
      </c>
      <c r="B370" s="44" t="str">
        <f>IF(C370="","",VLOOKUP('OPĆI DIO'!$C$1,'OPĆI DIO'!$O$4:$X$137,9,FALSE))</f>
        <v/>
      </c>
      <c r="C370" s="50"/>
      <c r="D370" s="45" t="str">
        <f t="shared" si="51"/>
        <v/>
      </c>
      <c r="E370" s="50"/>
      <c r="F370" s="45" t="str">
        <f>IFERROR(VLOOKUP(E370,$X$5:$Z$128,2,FALSE),"")</f>
        <v/>
      </c>
      <c r="G370" s="81"/>
      <c r="H370" s="45" t="str">
        <f>IFERROR(VLOOKUP(G370,$AD$6:$AE$352,2,FALSE),"")</f>
        <v/>
      </c>
      <c r="I370" s="45" t="str">
        <f>IFERROR(VLOOKUP(G370,$AD$6:$AH$352,3,FALSE),"")</f>
        <v/>
      </c>
      <c r="J370" s="80"/>
      <c r="K370" s="80"/>
      <c r="L370" s="80"/>
      <c r="M370" s="80"/>
      <c r="N370" s="306"/>
      <c r="O370" s="175" t="str">
        <f>IF(C370="","",'OPĆI DIO'!$C$1)</f>
        <v/>
      </c>
      <c r="P370" s="40" t="str">
        <f t="shared" si="46"/>
        <v/>
      </c>
      <c r="Q370" s="40" t="str">
        <f t="shared" si="47"/>
        <v/>
      </c>
      <c r="R370" s="40" t="str">
        <f t="shared" si="48"/>
        <v/>
      </c>
      <c r="S370" s="40" t="str">
        <f t="shared" si="49"/>
        <v/>
      </c>
      <c r="T370" s="40" t="str">
        <f t="shared" si="50"/>
        <v/>
      </c>
    </row>
    <row r="371" spans="1:20">
      <c r="A371" s="44" t="str">
        <f>IF(C371="","",VLOOKUP('OPĆI DIO'!$C$1,'OPĆI DIO'!$O$4:$X$137,10,FALSE))</f>
        <v/>
      </c>
      <c r="B371" s="44" t="str">
        <f>IF(C371="","",VLOOKUP('OPĆI DIO'!$C$1,'OPĆI DIO'!$O$4:$X$137,9,FALSE))</f>
        <v/>
      </c>
      <c r="C371" s="50"/>
      <c r="D371" s="45" t="str">
        <f t="shared" si="51"/>
        <v/>
      </c>
      <c r="E371" s="50"/>
      <c r="F371" s="45" t="str">
        <f>IFERROR(VLOOKUP(E371,$X$5:$Z$128,2,FALSE),"")</f>
        <v/>
      </c>
      <c r="G371" s="81"/>
      <c r="H371" s="45" t="str">
        <f>IFERROR(VLOOKUP(G371,$AD$6:$AE$352,2,FALSE),"")</f>
        <v/>
      </c>
      <c r="I371" s="45" t="str">
        <f>IFERROR(VLOOKUP(G371,$AD$6:$AH$352,3,FALSE),"")</f>
        <v/>
      </c>
      <c r="J371" s="80"/>
      <c r="K371" s="80"/>
      <c r="L371" s="80"/>
      <c r="M371" s="80"/>
      <c r="N371" s="306"/>
      <c r="O371" s="175" t="str">
        <f>IF(C371="","",'OPĆI DIO'!$C$1)</f>
        <v/>
      </c>
      <c r="P371" s="40" t="str">
        <f t="shared" si="46"/>
        <v/>
      </c>
      <c r="Q371" s="40" t="str">
        <f t="shared" si="47"/>
        <v/>
      </c>
      <c r="R371" s="40" t="str">
        <f t="shared" si="48"/>
        <v/>
      </c>
      <c r="S371" s="40" t="str">
        <f t="shared" si="49"/>
        <v/>
      </c>
      <c r="T371" s="40" t="str">
        <f t="shared" si="50"/>
        <v/>
      </c>
    </row>
    <row r="372" spans="1:20">
      <c r="A372" s="44" t="str">
        <f>IF(C372="","",VLOOKUP('OPĆI DIO'!$C$1,'OPĆI DIO'!$O$4:$X$137,10,FALSE))</f>
        <v/>
      </c>
      <c r="B372" s="44" t="str">
        <f>IF(C372="","",VLOOKUP('OPĆI DIO'!$C$1,'OPĆI DIO'!$O$4:$X$137,9,FALSE))</f>
        <v/>
      </c>
      <c r="C372" s="50"/>
      <c r="D372" s="45" t="str">
        <f t="shared" si="51"/>
        <v/>
      </c>
      <c r="E372" s="50"/>
      <c r="F372" s="45" t="str">
        <f>IFERROR(VLOOKUP(E372,$X$5:$Z$128,2,FALSE),"")</f>
        <v/>
      </c>
      <c r="G372" s="81"/>
      <c r="H372" s="45" t="str">
        <f>IFERROR(VLOOKUP(G372,$AD$6:$AE$352,2,FALSE),"")</f>
        <v/>
      </c>
      <c r="I372" s="45" t="str">
        <f>IFERROR(VLOOKUP(G372,$AD$6:$AH$352,3,FALSE),"")</f>
        <v/>
      </c>
      <c r="J372" s="80"/>
      <c r="K372" s="80"/>
      <c r="L372" s="80"/>
      <c r="M372" s="80"/>
      <c r="N372" s="306"/>
      <c r="O372" s="175" t="str">
        <f>IF(C372="","",'OPĆI DIO'!$C$1)</f>
        <v/>
      </c>
      <c r="P372" s="40" t="str">
        <f t="shared" si="46"/>
        <v/>
      </c>
      <c r="Q372" s="40" t="str">
        <f t="shared" si="47"/>
        <v/>
      </c>
      <c r="R372" s="40" t="str">
        <f t="shared" si="48"/>
        <v/>
      </c>
      <c r="S372" s="40" t="str">
        <f t="shared" si="49"/>
        <v/>
      </c>
      <c r="T372" s="40" t="str">
        <f t="shared" si="50"/>
        <v/>
      </c>
    </row>
    <row r="373" spans="1:20">
      <c r="A373" s="44" t="str">
        <f>IF(C373="","",VLOOKUP('OPĆI DIO'!$C$1,'OPĆI DIO'!$O$4:$X$137,10,FALSE))</f>
        <v/>
      </c>
      <c r="B373" s="44" t="str">
        <f>IF(C373="","",VLOOKUP('OPĆI DIO'!$C$1,'OPĆI DIO'!$O$4:$X$137,9,FALSE))</f>
        <v/>
      </c>
      <c r="C373" s="50"/>
      <c r="D373" s="45" t="str">
        <f t="shared" si="51"/>
        <v/>
      </c>
      <c r="E373" s="50"/>
      <c r="F373" s="45" t="str">
        <f>IFERROR(VLOOKUP(E373,$X$5:$Z$128,2,FALSE),"")</f>
        <v/>
      </c>
      <c r="G373" s="81"/>
      <c r="H373" s="45" t="str">
        <f>IFERROR(VLOOKUP(G373,$AD$6:$AE$352,2,FALSE),"")</f>
        <v/>
      </c>
      <c r="I373" s="45" t="str">
        <f>IFERROR(VLOOKUP(G373,$AD$6:$AH$352,3,FALSE),"")</f>
        <v/>
      </c>
      <c r="J373" s="80"/>
      <c r="K373" s="80"/>
      <c r="L373" s="80"/>
      <c r="M373" s="80"/>
      <c r="N373" s="306"/>
      <c r="O373" s="175" t="str">
        <f>IF(C373="","",'OPĆI DIO'!$C$1)</f>
        <v/>
      </c>
      <c r="P373" s="40" t="str">
        <f t="shared" si="46"/>
        <v/>
      </c>
      <c r="Q373" s="40" t="str">
        <f t="shared" si="47"/>
        <v/>
      </c>
      <c r="R373" s="40" t="str">
        <f t="shared" si="48"/>
        <v/>
      </c>
      <c r="S373" s="40" t="str">
        <f t="shared" si="49"/>
        <v/>
      </c>
      <c r="T373" s="40" t="str">
        <f t="shared" si="50"/>
        <v/>
      </c>
    </row>
    <row r="374" spans="1:20">
      <c r="A374" s="44" t="str">
        <f>IF(C374="","",VLOOKUP('OPĆI DIO'!$C$1,'OPĆI DIO'!$O$4:$X$137,10,FALSE))</f>
        <v/>
      </c>
      <c r="B374" s="44" t="str">
        <f>IF(C374="","",VLOOKUP('OPĆI DIO'!$C$1,'OPĆI DIO'!$O$4:$X$137,9,FALSE))</f>
        <v/>
      </c>
      <c r="C374" s="50"/>
      <c r="D374" s="45" t="str">
        <f t="shared" si="51"/>
        <v/>
      </c>
      <c r="E374" s="50"/>
      <c r="F374" s="45" t="str">
        <f>IFERROR(VLOOKUP(E374,$X$5:$Z$128,2,FALSE),"")</f>
        <v/>
      </c>
      <c r="G374" s="81"/>
      <c r="H374" s="45" t="str">
        <f>IFERROR(VLOOKUP(G374,$AD$6:$AE$352,2,FALSE),"")</f>
        <v/>
      </c>
      <c r="I374" s="45" t="str">
        <f>IFERROR(VLOOKUP(G374,$AD$6:$AH$352,3,FALSE),"")</f>
        <v/>
      </c>
      <c r="J374" s="80"/>
      <c r="K374" s="80"/>
      <c r="L374" s="80"/>
      <c r="M374" s="80"/>
      <c r="N374" s="306"/>
      <c r="O374" s="175" t="str">
        <f>IF(C374="","",'OPĆI DIO'!$C$1)</f>
        <v/>
      </c>
      <c r="P374" s="40" t="str">
        <f t="shared" si="46"/>
        <v/>
      </c>
      <c r="Q374" s="40" t="str">
        <f t="shared" si="47"/>
        <v/>
      </c>
      <c r="R374" s="40" t="str">
        <f t="shared" si="48"/>
        <v/>
      </c>
      <c r="S374" s="40" t="str">
        <f t="shared" si="49"/>
        <v/>
      </c>
      <c r="T374" s="40" t="str">
        <f t="shared" si="50"/>
        <v/>
      </c>
    </row>
    <row r="375" spans="1:20">
      <c r="A375" s="44" t="str">
        <f>IF(C375="","",VLOOKUP('OPĆI DIO'!$C$1,'OPĆI DIO'!$O$4:$X$137,10,FALSE))</f>
        <v/>
      </c>
      <c r="B375" s="44" t="str">
        <f>IF(C375="","",VLOOKUP('OPĆI DIO'!$C$1,'OPĆI DIO'!$O$4:$X$137,9,FALSE))</f>
        <v/>
      </c>
      <c r="C375" s="50"/>
      <c r="D375" s="45" t="str">
        <f t="shared" si="51"/>
        <v/>
      </c>
      <c r="E375" s="50"/>
      <c r="F375" s="45" t="str">
        <f>IFERROR(VLOOKUP(E375,$X$5:$Z$128,2,FALSE),"")</f>
        <v/>
      </c>
      <c r="G375" s="81"/>
      <c r="H375" s="45" t="str">
        <f>IFERROR(VLOOKUP(G375,$AD$6:$AE$352,2,FALSE),"")</f>
        <v/>
      </c>
      <c r="I375" s="45" t="str">
        <f>IFERROR(VLOOKUP(G375,$AD$6:$AH$352,3,FALSE),"")</f>
        <v/>
      </c>
      <c r="J375" s="80"/>
      <c r="K375" s="80"/>
      <c r="L375" s="80"/>
      <c r="M375" s="80"/>
      <c r="N375" s="306"/>
      <c r="O375" s="175" t="str">
        <f>IF(C375="","",'OPĆI DIO'!$C$1)</f>
        <v/>
      </c>
      <c r="P375" s="40" t="str">
        <f t="shared" si="46"/>
        <v/>
      </c>
      <c r="Q375" s="40" t="str">
        <f t="shared" si="47"/>
        <v/>
      </c>
      <c r="R375" s="40" t="str">
        <f t="shared" si="48"/>
        <v/>
      </c>
      <c r="S375" s="40" t="str">
        <f t="shared" si="49"/>
        <v/>
      </c>
      <c r="T375" s="40" t="str">
        <f t="shared" si="50"/>
        <v/>
      </c>
    </row>
    <row r="376" spans="1:20">
      <c r="A376" s="44" t="str">
        <f>IF(C376="","",VLOOKUP('OPĆI DIO'!$C$1,'OPĆI DIO'!$O$4:$X$137,10,FALSE))</f>
        <v/>
      </c>
      <c r="B376" s="44" t="str">
        <f>IF(C376="","",VLOOKUP('OPĆI DIO'!$C$1,'OPĆI DIO'!$O$4:$X$137,9,FALSE))</f>
        <v/>
      </c>
      <c r="C376" s="50"/>
      <c r="D376" s="45" t="str">
        <f t="shared" si="51"/>
        <v/>
      </c>
      <c r="E376" s="50"/>
      <c r="F376" s="45" t="str">
        <f>IFERROR(VLOOKUP(E376,$X$5:$Z$128,2,FALSE),"")</f>
        <v/>
      </c>
      <c r="G376" s="81"/>
      <c r="H376" s="45" t="str">
        <f>IFERROR(VLOOKUP(G376,$AD$6:$AE$352,2,FALSE),"")</f>
        <v/>
      </c>
      <c r="I376" s="45" t="str">
        <f>IFERROR(VLOOKUP(G376,$AD$6:$AH$352,3,FALSE),"")</f>
        <v/>
      </c>
      <c r="J376" s="80"/>
      <c r="K376" s="80"/>
      <c r="L376" s="80"/>
      <c r="M376" s="80"/>
      <c r="N376" s="306"/>
      <c r="O376" s="175" t="str">
        <f>IF(C376="","",'OPĆI DIO'!$C$1)</f>
        <v/>
      </c>
      <c r="P376" s="40" t="str">
        <f t="shared" si="46"/>
        <v/>
      </c>
      <c r="Q376" s="40" t="str">
        <f t="shared" si="47"/>
        <v/>
      </c>
      <c r="R376" s="40" t="str">
        <f t="shared" si="48"/>
        <v/>
      </c>
      <c r="S376" s="40" t="str">
        <f t="shared" si="49"/>
        <v/>
      </c>
      <c r="T376" s="40" t="str">
        <f t="shared" si="50"/>
        <v/>
      </c>
    </row>
    <row r="377" spans="1:20">
      <c r="A377" s="44" t="str">
        <f>IF(C377="","",VLOOKUP('OPĆI DIO'!$C$1,'OPĆI DIO'!$O$4:$X$137,10,FALSE))</f>
        <v/>
      </c>
      <c r="B377" s="44" t="str">
        <f>IF(C377="","",VLOOKUP('OPĆI DIO'!$C$1,'OPĆI DIO'!$O$4:$X$137,9,FALSE))</f>
        <v/>
      </c>
      <c r="C377" s="50"/>
      <c r="D377" s="45" t="str">
        <f t="shared" si="51"/>
        <v/>
      </c>
      <c r="E377" s="50"/>
      <c r="F377" s="45" t="str">
        <f>IFERROR(VLOOKUP(E377,$X$5:$Z$128,2,FALSE),"")</f>
        <v/>
      </c>
      <c r="G377" s="81"/>
      <c r="H377" s="45" t="str">
        <f>IFERROR(VLOOKUP(G377,$AD$6:$AE$352,2,FALSE),"")</f>
        <v/>
      </c>
      <c r="I377" s="45" t="str">
        <f>IFERROR(VLOOKUP(G377,$AD$6:$AH$352,3,FALSE),"")</f>
        <v/>
      </c>
      <c r="J377" s="80"/>
      <c r="K377" s="80"/>
      <c r="L377" s="80"/>
      <c r="M377" s="80"/>
      <c r="N377" s="306"/>
      <c r="O377" s="175" t="str">
        <f>IF(C377="","",'OPĆI DIO'!$C$1)</f>
        <v/>
      </c>
      <c r="P377" s="40" t="str">
        <f t="shared" si="46"/>
        <v/>
      </c>
      <c r="Q377" s="40" t="str">
        <f t="shared" si="47"/>
        <v/>
      </c>
      <c r="R377" s="40" t="str">
        <f t="shared" si="48"/>
        <v/>
      </c>
      <c r="S377" s="40" t="str">
        <f t="shared" si="49"/>
        <v/>
      </c>
      <c r="T377" s="40" t="str">
        <f t="shared" si="50"/>
        <v/>
      </c>
    </row>
    <row r="378" spans="1:20">
      <c r="A378" s="44" t="str">
        <f>IF(C378="","",VLOOKUP('OPĆI DIO'!$C$1,'OPĆI DIO'!$O$4:$X$137,10,FALSE))</f>
        <v/>
      </c>
      <c r="B378" s="44" t="str">
        <f>IF(C378="","",VLOOKUP('OPĆI DIO'!$C$1,'OPĆI DIO'!$O$4:$X$137,9,FALSE))</f>
        <v/>
      </c>
      <c r="C378" s="50"/>
      <c r="D378" s="45" t="str">
        <f t="shared" si="51"/>
        <v/>
      </c>
      <c r="E378" s="50"/>
      <c r="F378" s="45" t="str">
        <f>IFERROR(VLOOKUP(E378,$X$5:$Z$128,2,FALSE),"")</f>
        <v/>
      </c>
      <c r="G378" s="81"/>
      <c r="H378" s="45" t="str">
        <f>IFERROR(VLOOKUP(G378,$AD$6:$AE$352,2,FALSE),"")</f>
        <v/>
      </c>
      <c r="I378" s="45" t="str">
        <f>IFERROR(VLOOKUP(G378,$AD$6:$AH$352,3,FALSE),"")</f>
        <v/>
      </c>
      <c r="J378" s="80"/>
      <c r="K378" s="80"/>
      <c r="L378" s="80"/>
      <c r="M378" s="80"/>
      <c r="N378" s="306"/>
      <c r="O378" s="175" t="str">
        <f>IF(C378="","",'OPĆI DIO'!$C$1)</f>
        <v/>
      </c>
      <c r="P378" s="40" t="str">
        <f t="shared" si="46"/>
        <v/>
      </c>
      <c r="Q378" s="40" t="str">
        <f t="shared" si="47"/>
        <v/>
      </c>
      <c r="R378" s="40" t="str">
        <f t="shared" si="48"/>
        <v/>
      </c>
      <c r="S378" s="40" t="str">
        <f t="shared" si="49"/>
        <v/>
      </c>
      <c r="T378" s="40" t="str">
        <f t="shared" si="50"/>
        <v/>
      </c>
    </row>
    <row r="379" spans="1:20">
      <c r="A379" s="44" t="str">
        <f>IF(C379="","",VLOOKUP('OPĆI DIO'!$C$1,'OPĆI DIO'!$O$4:$X$137,10,FALSE))</f>
        <v/>
      </c>
      <c r="B379" s="44" t="str">
        <f>IF(C379="","",VLOOKUP('OPĆI DIO'!$C$1,'OPĆI DIO'!$O$4:$X$137,9,FALSE))</f>
        <v/>
      </c>
      <c r="C379" s="50"/>
      <c r="D379" s="45" t="str">
        <f t="shared" si="51"/>
        <v/>
      </c>
      <c r="E379" s="50"/>
      <c r="F379" s="45" t="str">
        <f>IFERROR(VLOOKUP(E379,$X$5:$Z$128,2,FALSE),"")</f>
        <v/>
      </c>
      <c r="G379" s="81"/>
      <c r="H379" s="45" t="str">
        <f>IFERROR(VLOOKUP(G379,$AD$6:$AE$352,2,FALSE),"")</f>
        <v/>
      </c>
      <c r="I379" s="45" t="str">
        <f>IFERROR(VLOOKUP(G379,$AD$6:$AH$352,3,FALSE),"")</f>
        <v/>
      </c>
      <c r="J379" s="80"/>
      <c r="K379" s="80"/>
      <c r="L379" s="80"/>
      <c r="M379" s="80"/>
      <c r="N379" s="306"/>
      <c r="O379" s="175" t="str">
        <f>IF(C379="","",'OPĆI DIO'!$C$1)</f>
        <v/>
      </c>
      <c r="P379" s="40" t="str">
        <f t="shared" si="46"/>
        <v/>
      </c>
      <c r="Q379" s="40" t="str">
        <f t="shared" si="47"/>
        <v/>
      </c>
      <c r="R379" s="40" t="str">
        <f t="shared" si="48"/>
        <v/>
      </c>
      <c r="S379" s="40" t="str">
        <f t="shared" si="49"/>
        <v/>
      </c>
      <c r="T379" s="40" t="str">
        <f t="shared" si="50"/>
        <v/>
      </c>
    </row>
    <row r="380" spans="1:20">
      <c r="A380" s="44" t="str">
        <f>IF(C380="","",VLOOKUP('OPĆI DIO'!$C$1,'OPĆI DIO'!$O$4:$X$137,10,FALSE))</f>
        <v/>
      </c>
      <c r="B380" s="44" t="str">
        <f>IF(C380="","",VLOOKUP('OPĆI DIO'!$C$1,'OPĆI DIO'!$O$4:$X$137,9,FALSE))</f>
        <v/>
      </c>
      <c r="C380" s="50"/>
      <c r="D380" s="45" t="str">
        <f t="shared" si="51"/>
        <v/>
      </c>
      <c r="E380" s="50"/>
      <c r="F380" s="45" t="str">
        <f>IFERROR(VLOOKUP(E380,$X$5:$Z$128,2,FALSE),"")</f>
        <v/>
      </c>
      <c r="G380" s="81"/>
      <c r="H380" s="45" t="str">
        <f>IFERROR(VLOOKUP(G380,$AD$6:$AE$352,2,FALSE),"")</f>
        <v/>
      </c>
      <c r="I380" s="45" t="str">
        <f>IFERROR(VLOOKUP(G380,$AD$6:$AH$352,3,FALSE),"")</f>
        <v/>
      </c>
      <c r="J380" s="80"/>
      <c r="K380" s="80"/>
      <c r="L380" s="80"/>
      <c r="M380" s="80"/>
      <c r="N380" s="306"/>
      <c r="O380" s="175" t="str">
        <f>IF(C380="","",'OPĆI DIO'!$C$1)</f>
        <v/>
      </c>
      <c r="P380" s="40" t="str">
        <f t="shared" si="46"/>
        <v/>
      </c>
      <c r="Q380" s="40" t="str">
        <f t="shared" si="47"/>
        <v/>
      </c>
      <c r="R380" s="40" t="str">
        <f t="shared" si="48"/>
        <v/>
      </c>
      <c r="S380" s="40" t="str">
        <f t="shared" si="49"/>
        <v/>
      </c>
      <c r="T380" s="40" t="str">
        <f t="shared" si="50"/>
        <v/>
      </c>
    </row>
    <row r="381" spans="1:20">
      <c r="A381" s="44" t="str">
        <f>IF(C381="","",VLOOKUP('OPĆI DIO'!$C$1,'OPĆI DIO'!$O$4:$X$137,10,FALSE))</f>
        <v/>
      </c>
      <c r="B381" s="44" t="str">
        <f>IF(C381="","",VLOOKUP('OPĆI DIO'!$C$1,'OPĆI DIO'!$O$4:$X$137,9,FALSE))</f>
        <v/>
      </c>
      <c r="C381" s="50"/>
      <c r="D381" s="45" t="str">
        <f t="shared" si="51"/>
        <v/>
      </c>
      <c r="E381" s="50"/>
      <c r="F381" s="45" t="str">
        <f>IFERROR(VLOOKUP(E381,$X$5:$Z$128,2,FALSE),"")</f>
        <v/>
      </c>
      <c r="G381" s="81"/>
      <c r="H381" s="45" t="str">
        <f>IFERROR(VLOOKUP(G381,$AD$6:$AE$352,2,FALSE),"")</f>
        <v/>
      </c>
      <c r="I381" s="45" t="str">
        <f>IFERROR(VLOOKUP(G381,$AD$6:$AH$352,3,FALSE),"")</f>
        <v/>
      </c>
      <c r="J381" s="80"/>
      <c r="K381" s="80"/>
      <c r="L381" s="80"/>
      <c r="M381" s="80"/>
      <c r="N381" s="306"/>
      <c r="O381" s="175" t="str">
        <f>IF(C381="","",'OPĆI DIO'!$C$1)</f>
        <v/>
      </c>
      <c r="P381" s="40" t="str">
        <f t="shared" si="46"/>
        <v/>
      </c>
      <c r="Q381" s="40" t="str">
        <f t="shared" si="47"/>
        <v/>
      </c>
      <c r="R381" s="40" t="str">
        <f t="shared" si="48"/>
        <v/>
      </c>
      <c r="S381" s="40" t="str">
        <f t="shared" si="49"/>
        <v/>
      </c>
      <c r="T381" s="40" t="str">
        <f t="shared" si="50"/>
        <v/>
      </c>
    </row>
    <row r="382" spans="1:20">
      <c r="A382" s="44" t="str">
        <f>IF(C382="","",VLOOKUP('OPĆI DIO'!$C$1,'OPĆI DIO'!$O$4:$X$137,10,FALSE))</f>
        <v/>
      </c>
      <c r="B382" s="44" t="str">
        <f>IF(C382="","",VLOOKUP('OPĆI DIO'!$C$1,'OPĆI DIO'!$O$4:$X$137,9,FALSE))</f>
        <v/>
      </c>
      <c r="C382" s="50"/>
      <c r="D382" s="45" t="str">
        <f t="shared" si="51"/>
        <v/>
      </c>
      <c r="E382" s="50"/>
      <c r="F382" s="45" t="str">
        <f>IFERROR(VLOOKUP(E382,$X$5:$Z$128,2,FALSE),"")</f>
        <v/>
      </c>
      <c r="G382" s="81"/>
      <c r="H382" s="45" t="str">
        <f>IFERROR(VLOOKUP(G382,$AD$6:$AE$352,2,FALSE),"")</f>
        <v/>
      </c>
      <c r="I382" s="45" t="str">
        <f>IFERROR(VLOOKUP(G382,$AD$6:$AH$352,3,FALSE),"")</f>
        <v/>
      </c>
      <c r="J382" s="80"/>
      <c r="K382" s="80"/>
      <c r="L382" s="80"/>
      <c r="M382" s="80"/>
      <c r="N382" s="306"/>
      <c r="O382" s="175" t="str">
        <f>IF(C382="","",'OPĆI DIO'!$C$1)</f>
        <v/>
      </c>
      <c r="P382" s="40" t="str">
        <f t="shared" si="46"/>
        <v/>
      </c>
      <c r="Q382" s="40" t="str">
        <f t="shared" si="47"/>
        <v/>
      </c>
      <c r="R382" s="40" t="str">
        <f t="shared" si="48"/>
        <v/>
      </c>
      <c r="S382" s="40" t="str">
        <f t="shared" si="49"/>
        <v/>
      </c>
      <c r="T382" s="40" t="str">
        <f t="shared" si="50"/>
        <v/>
      </c>
    </row>
    <row r="383" spans="1:20">
      <c r="A383" s="44" t="str">
        <f>IF(C383="","",VLOOKUP('OPĆI DIO'!$C$1,'OPĆI DIO'!$O$4:$X$137,10,FALSE))</f>
        <v/>
      </c>
      <c r="B383" s="44" t="str">
        <f>IF(C383="","",VLOOKUP('OPĆI DIO'!$C$1,'OPĆI DIO'!$O$4:$X$137,9,FALSE))</f>
        <v/>
      </c>
      <c r="C383" s="50"/>
      <c r="D383" s="45" t="str">
        <f t="shared" si="51"/>
        <v/>
      </c>
      <c r="E383" s="50"/>
      <c r="F383" s="45" t="str">
        <f>IFERROR(VLOOKUP(E383,$X$5:$Z$128,2,FALSE),"")</f>
        <v/>
      </c>
      <c r="G383" s="81"/>
      <c r="H383" s="45" t="str">
        <f>IFERROR(VLOOKUP(G383,$AD$6:$AE$352,2,FALSE),"")</f>
        <v/>
      </c>
      <c r="I383" s="45" t="str">
        <f>IFERROR(VLOOKUP(G383,$AD$6:$AH$352,3,FALSE),"")</f>
        <v/>
      </c>
      <c r="J383" s="80"/>
      <c r="K383" s="80"/>
      <c r="L383" s="80"/>
      <c r="M383" s="80"/>
      <c r="N383" s="306"/>
      <c r="O383" s="175" t="str">
        <f>IF(C383="","",'OPĆI DIO'!$C$1)</f>
        <v/>
      </c>
      <c r="P383" s="40" t="str">
        <f t="shared" si="46"/>
        <v/>
      </c>
      <c r="Q383" s="40" t="str">
        <f t="shared" si="47"/>
        <v/>
      </c>
      <c r="R383" s="40" t="str">
        <f t="shared" si="48"/>
        <v/>
      </c>
      <c r="S383" s="40" t="str">
        <f t="shared" si="49"/>
        <v/>
      </c>
      <c r="T383" s="40" t="str">
        <f t="shared" si="50"/>
        <v/>
      </c>
    </row>
    <row r="384" spans="1:20">
      <c r="A384" s="44" t="str">
        <f>IF(C384="","",VLOOKUP('OPĆI DIO'!$C$1,'OPĆI DIO'!$O$4:$X$137,10,FALSE))</f>
        <v/>
      </c>
      <c r="B384" s="44" t="str">
        <f>IF(C384="","",VLOOKUP('OPĆI DIO'!$C$1,'OPĆI DIO'!$O$4:$X$137,9,FALSE))</f>
        <v/>
      </c>
      <c r="C384" s="50"/>
      <c r="D384" s="45" t="str">
        <f t="shared" si="51"/>
        <v/>
      </c>
      <c r="E384" s="50"/>
      <c r="F384" s="45" t="str">
        <f>IFERROR(VLOOKUP(E384,$X$5:$Z$128,2,FALSE),"")</f>
        <v/>
      </c>
      <c r="G384" s="81"/>
      <c r="H384" s="45" t="str">
        <f>IFERROR(VLOOKUP(G384,$AD$6:$AE$352,2,FALSE),"")</f>
        <v/>
      </c>
      <c r="I384" s="45" t="str">
        <f>IFERROR(VLOOKUP(G384,$AD$6:$AH$352,3,FALSE),"")</f>
        <v/>
      </c>
      <c r="J384" s="80"/>
      <c r="K384" s="80"/>
      <c r="L384" s="80"/>
      <c r="M384" s="80"/>
      <c r="N384" s="306"/>
      <c r="O384" s="175" t="str">
        <f>IF(C384="","",'OPĆI DIO'!$C$1)</f>
        <v/>
      </c>
      <c r="P384" s="40" t="str">
        <f t="shared" si="46"/>
        <v/>
      </c>
      <c r="Q384" s="40" t="str">
        <f t="shared" si="47"/>
        <v/>
      </c>
      <c r="R384" s="40" t="str">
        <f t="shared" si="48"/>
        <v/>
      </c>
      <c r="S384" s="40" t="str">
        <f t="shared" si="49"/>
        <v/>
      </c>
      <c r="T384" s="40" t="str">
        <f t="shared" si="50"/>
        <v/>
      </c>
    </row>
    <row r="385" spans="1:20">
      <c r="A385" s="44" t="str">
        <f>IF(C385="","",VLOOKUP('OPĆI DIO'!$C$1,'OPĆI DIO'!$O$4:$X$137,10,FALSE))</f>
        <v/>
      </c>
      <c r="B385" s="44" t="str">
        <f>IF(C385="","",VLOOKUP('OPĆI DIO'!$C$1,'OPĆI DIO'!$O$4:$X$137,9,FALSE))</f>
        <v/>
      </c>
      <c r="C385" s="50"/>
      <c r="D385" s="45" t="str">
        <f t="shared" si="51"/>
        <v/>
      </c>
      <c r="E385" s="50"/>
      <c r="F385" s="45" t="str">
        <f>IFERROR(VLOOKUP(E385,$X$5:$Z$128,2,FALSE),"")</f>
        <v/>
      </c>
      <c r="G385" s="81"/>
      <c r="H385" s="45" t="str">
        <f>IFERROR(VLOOKUP(G385,$AD$6:$AE$352,2,FALSE),"")</f>
        <v/>
      </c>
      <c r="I385" s="45" t="str">
        <f>IFERROR(VLOOKUP(G385,$AD$6:$AH$352,3,FALSE),"")</f>
        <v/>
      </c>
      <c r="J385" s="80"/>
      <c r="K385" s="80"/>
      <c r="L385" s="80"/>
      <c r="M385" s="80"/>
      <c r="N385" s="306"/>
      <c r="O385" s="175" t="str">
        <f>IF(C385="","",'OPĆI DIO'!$C$1)</f>
        <v/>
      </c>
      <c r="P385" s="40" t="str">
        <f t="shared" si="46"/>
        <v/>
      </c>
      <c r="Q385" s="40" t="str">
        <f t="shared" si="47"/>
        <v/>
      </c>
      <c r="R385" s="40" t="str">
        <f t="shared" si="48"/>
        <v/>
      </c>
      <c r="S385" s="40" t="str">
        <f t="shared" si="49"/>
        <v/>
      </c>
      <c r="T385" s="40" t="str">
        <f t="shared" si="50"/>
        <v/>
      </c>
    </row>
    <row r="386" spans="1:20">
      <c r="A386" s="44" t="str">
        <f>IF(C386="","",VLOOKUP('OPĆI DIO'!$C$1,'OPĆI DIO'!$O$4:$X$137,10,FALSE))</f>
        <v/>
      </c>
      <c r="B386" s="44" t="str">
        <f>IF(C386="","",VLOOKUP('OPĆI DIO'!$C$1,'OPĆI DIO'!$O$4:$X$137,9,FALSE))</f>
        <v/>
      </c>
      <c r="C386" s="50"/>
      <c r="D386" s="45" t="str">
        <f t="shared" si="51"/>
        <v/>
      </c>
      <c r="E386" s="50"/>
      <c r="F386" s="45" t="str">
        <f>IFERROR(VLOOKUP(E386,$X$5:$Z$128,2,FALSE),"")</f>
        <v/>
      </c>
      <c r="G386" s="81"/>
      <c r="H386" s="45" t="str">
        <f>IFERROR(VLOOKUP(G386,$AD$6:$AE$352,2,FALSE),"")</f>
        <v/>
      </c>
      <c r="I386" s="45" t="str">
        <f>IFERROR(VLOOKUP(G386,$AD$6:$AH$352,3,FALSE),"")</f>
        <v/>
      </c>
      <c r="J386" s="80"/>
      <c r="K386" s="80"/>
      <c r="L386" s="80"/>
      <c r="M386" s="80"/>
      <c r="N386" s="306"/>
      <c r="O386" s="175" t="str">
        <f>IF(C386="","",'OPĆI DIO'!$C$1)</f>
        <v/>
      </c>
      <c r="P386" s="40" t="str">
        <f t="shared" si="46"/>
        <v/>
      </c>
      <c r="Q386" s="40" t="str">
        <f t="shared" si="47"/>
        <v/>
      </c>
      <c r="R386" s="40" t="str">
        <f t="shared" si="48"/>
        <v/>
      </c>
      <c r="S386" s="40" t="str">
        <f t="shared" si="49"/>
        <v/>
      </c>
      <c r="T386" s="40" t="str">
        <f t="shared" si="50"/>
        <v/>
      </c>
    </row>
    <row r="387" spans="1:20">
      <c r="A387" s="44" t="str">
        <f>IF(C387="","",VLOOKUP('OPĆI DIO'!$C$1,'OPĆI DIO'!$O$4:$X$137,10,FALSE))</f>
        <v/>
      </c>
      <c r="B387" s="44" t="str">
        <f>IF(C387="","",VLOOKUP('OPĆI DIO'!$C$1,'OPĆI DIO'!$O$4:$X$137,9,FALSE))</f>
        <v/>
      </c>
      <c r="C387" s="50"/>
      <c r="D387" s="45" t="str">
        <f t="shared" si="51"/>
        <v/>
      </c>
      <c r="E387" s="50"/>
      <c r="F387" s="45" t="str">
        <f>IFERROR(VLOOKUP(E387,$X$5:$Z$128,2,FALSE),"")</f>
        <v/>
      </c>
      <c r="G387" s="81"/>
      <c r="H387" s="45" t="str">
        <f>IFERROR(VLOOKUP(G387,$AD$6:$AE$352,2,FALSE),"")</f>
        <v/>
      </c>
      <c r="I387" s="45" t="str">
        <f>IFERROR(VLOOKUP(G387,$AD$6:$AH$352,3,FALSE),"")</f>
        <v/>
      </c>
      <c r="J387" s="80"/>
      <c r="K387" s="80"/>
      <c r="L387" s="80"/>
      <c r="M387" s="80"/>
      <c r="N387" s="306"/>
      <c r="O387" s="175" t="str">
        <f>IF(C387="","",'OPĆI DIO'!$C$1)</f>
        <v/>
      </c>
      <c r="P387" s="40" t="str">
        <f t="shared" ref="P387:P450" si="52">LEFT(E387,3)</f>
        <v/>
      </c>
      <c r="Q387" s="40" t="str">
        <f t="shared" ref="Q387:Q450" si="53">LEFT(E387,2)</f>
        <v/>
      </c>
      <c r="R387" s="40" t="str">
        <f t="shared" ref="R387:R450" si="54">LEFT(C387,3)</f>
        <v/>
      </c>
      <c r="S387" s="40" t="str">
        <f t="shared" ref="S387:S450" si="55">IF(T387="5",0,MID(I387,2,2))</f>
        <v/>
      </c>
      <c r="T387" s="40" t="str">
        <f t="shared" ref="T387:T450" si="56">LEFT(E387,1)</f>
        <v/>
      </c>
    </row>
    <row r="388" spans="1:20">
      <c r="A388" s="44" t="str">
        <f>IF(C388="","",VLOOKUP('OPĆI DIO'!$C$1,'OPĆI DIO'!$O$4:$X$137,10,FALSE))</f>
        <v/>
      </c>
      <c r="B388" s="44" t="str">
        <f>IF(C388="","",VLOOKUP('OPĆI DIO'!$C$1,'OPĆI DIO'!$O$4:$X$137,9,FALSE))</f>
        <v/>
      </c>
      <c r="C388" s="50"/>
      <c r="D388" s="45" t="str">
        <f t="shared" ref="D388:D451" si="57">IFERROR(VLOOKUP(C388,$U$6:$V$22,2,FALSE),"")</f>
        <v/>
      </c>
      <c r="E388" s="50"/>
      <c r="F388" s="45" t="str">
        <f>IFERROR(VLOOKUP(E388,$X$5:$Z$128,2,FALSE),"")</f>
        <v/>
      </c>
      <c r="G388" s="81"/>
      <c r="H388" s="45" t="str">
        <f>IFERROR(VLOOKUP(G388,$AD$6:$AE$352,2,FALSE),"")</f>
        <v/>
      </c>
      <c r="I388" s="45" t="str">
        <f>IFERROR(VLOOKUP(G388,$AD$6:$AH$352,3,FALSE),"")</f>
        <v/>
      </c>
      <c r="J388" s="80"/>
      <c r="K388" s="80"/>
      <c r="L388" s="80"/>
      <c r="M388" s="80"/>
      <c r="N388" s="306"/>
      <c r="O388" s="175" t="str">
        <f>IF(C388="","",'OPĆI DIO'!$C$1)</f>
        <v/>
      </c>
      <c r="P388" s="40" t="str">
        <f t="shared" si="52"/>
        <v/>
      </c>
      <c r="Q388" s="40" t="str">
        <f t="shared" si="53"/>
        <v/>
      </c>
      <c r="R388" s="40" t="str">
        <f t="shared" si="54"/>
        <v/>
      </c>
      <c r="S388" s="40" t="str">
        <f t="shared" si="55"/>
        <v/>
      </c>
      <c r="T388" s="40" t="str">
        <f t="shared" si="56"/>
        <v/>
      </c>
    </row>
    <row r="389" spans="1:20">
      <c r="A389" s="44" t="str">
        <f>IF(C389="","",VLOOKUP('OPĆI DIO'!$C$1,'OPĆI DIO'!$O$4:$X$137,10,FALSE))</f>
        <v/>
      </c>
      <c r="B389" s="44" t="str">
        <f>IF(C389="","",VLOOKUP('OPĆI DIO'!$C$1,'OPĆI DIO'!$O$4:$X$137,9,FALSE))</f>
        <v/>
      </c>
      <c r="C389" s="50"/>
      <c r="D389" s="45" t="str">
        <f t="shared" si="57"/>
        <v/>
      </c>
      <c r="E389" s="50"/>
      <c r="F389" s="45" t="str">
        <f>IFERROR(VLOOKUP(E389,$X$5:$Z$128,2,FALSE),"")</f>
        <v/>
      </c>
      <c r="G389" s="81"/>
      <c r="H389" s="45" t="str">
        <f>IFERROR(VLOOKUP(G389,$AD$6:$AE$352,2,FALSE),"")</f>
        <v/>
      </c>
      <c r="I389" s="45" t="str">
        <f>IFERROR(VLOOKUP(G389,$AD$6:$AH$352,3,FALSE),"")</f>
        <v/>
      </c>
      <c r="J389" s="80"/>
      <c r="K389" s="80"/>
      <c r="L389" s="80"/>
      <c r="M389" s="80"/>
      <c r="N389" s="306"/>
      <c r="O389" s="175" t="str">
        <f>IF(C389="","",'OPĆI DIO'!$C$1)</f>
        <v/>
      </c>
      <c r="P389" s="40" t="str">
        <f t="shared" si="52"/>
        <v/>
      </c>
      <c r="Q389" s="40" t="str">
        <f t="shared" si="53"/>
        <v/>
      </c>
      <c r="R389" s="40" t="str">
        <f t="shared" si="54"/>
        <v/>
      </c>
      <c r="S389" s="40" t="str">
        <f t="shared" si="55"/>
        <v/>
      </c>
      <c r="T389" s="40" t="str">
        <f t="shared" si="56"/>
        <v/>
      </c>
    </row>
    <row r="390" spans="1:20">
      <c r="A390" s="44" t="str">
        <f>IF(C390="","",VLOOKUP('OPĆI DIO'!$C$1,'OPĆI DIO'!$O$4:$X$137,10,FALSE))</f>
        <v/>
      </c>
      <c r="B390" s="44" t="str">
        <f>IF(C390="","",VLOOKUP('OPĆI DIO'!$C$1,'OPĆI DIO'!$O$4:$X$137,9,FALSE))</f>
        <v/>
      </c>
      <c r="C390" s="50"/>
      <c r="D390" s="45" t="str">
        <f t="shared" si="57"/>
        <v/>
      </c>
      <c r="E390" s="50"/>
      <c r="F390" s="45" t="str">
        <f>IFERROR(VLOOKUP(E390,$X$5:$Z$128,2,FALSE),"")</f>
        <v/>
      </c>
      <c r="G390" s="81"/>
      <c r="H390" s="45" t="str">
        <f>IFERROR(VLOOKUP(G390,$AD$6:$AE$352,2,FALSE),"")</f>
        <v/>
      </c>
      <c r="I390" s="45" t="str">
        <f>IFERROR(VLOOKUP(G390,$AD$6:$AH$352,3,FALSE),"")</f>
        <v/>
      </c>
      <c r="J390" s="80"/>
      <c r="K390" s="80"/>
      <c r="L390" s="80"/>
      <c r="M390" s="80"/>
      <c r="N390" s="306"/>
      <c r="O390" s="175" t="str">
        <f>IF(C390="","",'OPĆI DIO'!$C$1)</f>
        <v/>
      </c>
      <c r="P390" s="40" t="str">
        <f t="shared" si="52"/>
        <v/>
      </c>
      <c r="Q390" s="40" t="str">
        <f t="shared" si="53"/>
        <v/>
      </c>
      <c r="R390" s="40" t="str">
        <f t="shared" si="54"/>
        <v/>
      </c>
      <c r="S390" s="40" t="str">
        <f t="shared" si="55"/>
        <v/>
      </c>
      <c r="T390" s="40" t="str">
        <f t="shared" si="56"/>
        <v/>
      </c>
    </row>
    <row r="391" spans="1:20">
      <c r="A391" s="44" t="str">
        <f>IF(C391="","",VLOOKUP('OPĆI DIO'!$C$1,'OPĆI DIO'!$O$4:$X$137,10,FALSE))</f>
        <v/>
      </c>
      <c r="B391" s="44" t="str">
        <f>IF(C391="","",VLOOKUP('OPĆI DIO'!$C$1,'OPĆI DIO'!$O$4:$X$137,9,FALSE))</f>
        <v/>
      </c>
      <c r="C391" s="50"/>
      <c r="D391" s="45" t="str">
        <f t="shared" si="57"/>
        <v/>
      </c>
      <c r="E391" s="50"/>
      <c r="F391" s="45" t="str">
        <f>IFERROR(VLOOKUP(E391,$X$5:$Z$128,2,FALSE),"")</f>
        <v/>
      </c>
      <c r="G391" s="81"/>
      <c r="H391" s="45" t="str">
        <f>IFERROR(VLOOKUP(G391,$AD$6:$AE$352,2,FALSE),"")</f>
        <v/>
      </c>
      <c r="I391" s="45" t="str">
        <f>IFERROR(VLOOKUP(G391,$AD$6:$AH$352,3,FALSE),"")</f>
        <v/>
      </c>
      <c r="J391" s="80"/>
      <c r="K391" s="80"/>
      <c r="L391" s="80"/>
      <c r="M391" s="80"/>
      <c r="N391" s="306"/>
      <c r="O391" s="175" t="str">
        <f>IF(C391="","",'OPĆI DIO'!$C$1)</f>
        <v/>
      </c>
      <c r="P391" s="40" t="str">
        <f t="shared" si="52"/>
        <v/>
      </c>
      <c r="Q391" s="40" t="str">
        <f t="shared" si="53"/>
        <v/>
      </c>
      <c r="R391" s="40" t="str">
        <f t="shared" si="54"/>
        <v/>
      </c>
      <c r="S391" s="40" t="str">
        <f t="shared" si="55"/>
        <v/>
      </c>
      <c r="T391" s="40" t="str">
        <f t="shared" si="56"/>
        <v/>
      </c>
    </row>
    <row r="392" spans="1:20">
      <c r="A392" s="44" t="str">
        <f>IF(C392="","",VLOOKUP('OPĆI DIO'!$C$1,'OPĆI DIO'!$O$4:$X$137,10,FALSE))</f>
        <v/>
      </c>
      <c r="B392" s="44" t="str">
        <f>IF(C392="","",VLOOKUP('OPĆI DIO'!$C$1,'OPĆI DIO'!$O$4:$X$137,9,FALSE))</f>
        <v/>
      </c>
      <c r="C392" s="50"/>
      <c r="D392" s="45" t="str">
        <f t="shared" si="57"/>
        <v/>
      </c>
      <c r="E392" s="50"/>
      <c r="F392" s="45" t="str">
        <f>IFERROR(VLOOKUP(E392,$X$5:$Z$128,2,FALSE),"")</f>
        <v/>
      </c>
      <c r="G392" s="81"/>
      <c r="H392" s="45" t="str">
        <f>IFERROR(VLOOKUP(G392,$AD$6:$AE$352,2,FALSE),"")</f>
        <v/>
      </c>
      <c r="I392" s="45" t="str">
        <f>IFERROR(VLOOKUP(G392,$AD$6:$AH$352,3,FALSE),"")</f>
        <v/>
      </c>
      <c r="J392" s="80"/>
      <c r="K392" s="80"/>
      <c r="L392" s="80"/>
      <c r="M392" s="80"/>
      <c r="N392" s="306"/>
      <c r="O392" s="175" t="str">
        <f>IF(C392="","",'OPĆI DIO'!$C$1)</f>
        <v/>
      </c>
      <c r="P392" s="40" t="str">
        <f t="shared" si="52"/>
        <v/>
      </c>
      <c r="Q392" s="40" t="str">
        <f t="shared" si="53"/>
        <v/>
      </c>
      <c r="R392" s="40" t="str">
        <f t="shared" si="54"/>
        <v/>
      </c>
      <c r="S392" s="40" t="str">
        <f t="shared" si="55"/>
        <v/>
      </c>
      <c r="T392" s="40" t="str">
        <f t="shared" si="56"/>
        <v/>
      </c>
    </row>
    <row r="393" spans="1:20">
      <c r="A393" s="44" t="str">
        <f>IF(C393="","",VLOOKUP('OPĆI DIO'!$C$1,'OPĆI DIO'!$O$4:$X$137,10,FALSE))</f>
        <v/>
      </c>
      <c r="B393" s="44" t="str">
        <f>IF(C393="","",VLOOKUP('OPĆI DIO'!$C$1,'OPĆI DIO'!$O$4:$X$137,9,FALSE))</f>
        <v/>
      </c>
      <c r="C393" s="50"/>
      <c r="D393" s="45" t="str">
        <f t="shared" si="57"/>
        <v/>
      </c>
      <c r="E393" s="50"/>
      <c r="F393" s="45" t="str">
        <f>IFERROR(VLOOKUP(E393,$X$5:$Z$128,2,FALSE),"")</f>
        <v/>
      </c>
      <c r="G393" s="81"/>
      <c r="H393" s="45" t="str">
        <f>IFERROR(VLOOKUP(G393,$AD$6:$AE$352,2,FALSE),"")</f>
        <v/>
      </c>
      <c r="I393" s="45" t="str">
        <f>IFERROR(VLOOKUP(G393,$AD$6:$AH$352,3,FALSE),"")</f>
        <v/>
      </c>
      <c r="J393" s="80"/>
      <c r="K393" s="80"/>
      <c r="L393" s="80"/>
      <c r="M393" s="80"/>
      <c r="N393" s="306"/>
      <c r="O393" s="175" t="str">
        <f>IF(C393="","",'OPĆI DIO'!$C$1)</f>
        <v/>
      </c>
      <c r="P393" s="40" t="str">
        <f t="shared" si="52"/>
        <v/>
      </c>
      <c r="Q393" s="40" t="str">
        <f t="shared" si="53"/>
        <v/>
      </c>
      <c r="R393" s="40" t="str">
        <f t="shared" si="54"/>
        <v/>
      </c>
      <c r="S393" s="40" t="str">
        <f t="shared" si="55"/>
        <v/>
      </c>
      <c r="T393" s="40" t="str">
        <f t="shared" si="56"/>
        <v/>
      </c>
    </row>
    <row r="394" spans="1:20">
      <c r="A394" s="44" t="str">
        <f>IF(C394="","",VLOOKUP('OPĆI DIO'!$C$1,'OPĆI DIO'!$O$4:$X$137,10,FALSE))</f>
        <v/>
      </c>
      <c r="B394" s="44" t="str">
        <f>IF(C394="","",VLOOKUP('OPĆI DIO'!$C$1,'OPĆI DIO'!$O$4:$X$137,9,FALSE))</f>
        <v/>
      </c>
      <c r="C394" s="50"/>
      <c r="D394" s="45" t="str">
        <f t="shared" si="57"/>
        <v/>
      </c>
      <c r="E394" s="50"/>
      <c r="F394" s="45" t="str">
        <f>IFERROR(VLOOKUP(E394,$X$5:$Z$128,2,FALSE),"")</f>
        <v/>
      </c>
      <c r="G394" s="81"/>
      <c r="H394" s="45" t="str">
        <f>IFERROR(VLOOKUP(G394,$AD$6:$AE$352,2,FALSE),"")</f>
        <v/>
      </c>
      <c r="I394" s="45" t="str">
        <f>IFERROR(VLOOKUP(G394,$AD$6:$AH$352,3,FALSE),"")</f>
        <v/>
      </c>
      <c r="J394" s="80"/>
      <c r="K394" s="80"/>
      <c r="L394" s="80"/>
      <c r="M394" s="80"/>
      <c r="N394" s="306"/>
      <c r="O394" s="175" t="str">
        <f>IF(C394="","",'OPĆI DIO'!$C$1)</f>
        <v/>
      </c>
      <c r="P394" s="40" t="str">
        <f t="shared" si="52"/>
        <v/>
      </c>
      <c r="Q394" s="40" t="str">
        <f t="shared" si="53"/>
        <v/>
      </c>
      <c r="R394" s="40" t="str">
        <f t="shared" si="54"/>
        <v/>
      </c>
      <c r="S394" s="40" t="str">
        <f t="shared" si="55"/>
        <v/>
      </c>
      <c r="T394" s="40" t="str">
        <f t="shared" si="56"/>
        <v/>
      </c>
    </row>
    <row r="395" spans="1:20">
      <c r="A395" s="44" t="str">
        <f>IF(C395="","",VLOOKUP('OPĆI DIO'!$C$1,'OPĆI DIO'!$O$4:$X$137,10,FALSE))</f>
        <v/>
      </c>
      <c r="B395" s="44" t="str">
        <f>IF(C395="","",VLOOKUP('OPĆI DIO'!$C$1,'OPĆI DIO'!$O$4:$X$137,9,FALSE))</f>
        <v/>
      </c>
      <c r="C395" s="50"/>
      <c r="D395" s="45" t="str">
        <f t="shared" si="57"/>
        <v/>
      </c>
      <c r="E395" s="50"/>
      <c r="F395" s="45" t="str">
        <f>IFERROR(VLOOKUP(E395,$X$5:$Z$128,2,FALSE),"")</f>
        <v/>
      </c>
      <c r="G395" s="81"/>
      <c r="H395" s="45" t="str">
        <f>IFERROR(VLOOKUP(G395,$AD$6:$AE$352,2,FALSE),"")</f>
        <v/>
      </c>
      <c r="I395" s="45" t="str">
        <f>IFERROR(VLOOKUP(G395,$AD$6:$AH$352,3,FALSE),"")</f>
        <v/>
      </c>
      <c r="J395" s="80"/>
      <c r="K395" s="80"/>
      <c r="L395" s="80"/>
      <c r="M395" s="80"/>
      <c r="N395" s="306"/>
      <c r="O395" s="175" t="str">
        <f>IF(C395="","",'OPĆI DIO'!$C$1)</f>
        <v/>
      </c>
      <c r="P395" s="40" t="str">
        <f t="shared" si="52"/>
        <v/>
      </c>
      <c r="Q395" s="40" t="str">
        <f t="shared" si="53"/>
        <v/>
      </c>
      <c r="R395" s="40" t="str">
        <f t="shared" si="54"/>
        <v/>
      </c>
      <c r="S395" s="40" t="str">
        <f t="shared" si="55"/>
        <v/>
      </c>
      <c r="T395" s="40" t="str">
        <f t="shared" si="56"/>
        <v/>
      </c>
    </row>
    <row r="396" spans="1:20">
      <c r="A396" s="44" t="str">
        <f>IF(C396="","",VLOOKUP('OPĆI DIO'!$C$1,'OPĆI DIO'!$O$4:$X$137,10,FALSE))</f>
        <v/>
      </c>
      <c r="B396" s="44" t="str">
        <f>IF(C396="","",VLOOKUP('OPĆI DIO'!$C$1,'OPĆI DIO'!$O$4:$X$137,9,FALSE))</f>
        <v/>
      </c>
      <c r="C396" s="50"/>
      <c r="D396" s="45" t="str">
        <f t="shared" si="57"/>
        <v/>
      </c>
      <c r="E396" s="50"/>
      <c r="F396" s="45" t="str">
        <f>IFERROR(VLOOKUP(E396,$X$5:$Z$128,2,FALSE),"")</f>
        <v/>
      </c>
      <c r="G396" s="81"/>
      <c r="H396" s="45" t="str">
        <f>IFERROR(VLOOKUP(G396,$AD$6:$AE$352,2,FALSE),"")</f>
        <v/>
      </c>
      <c r="I396" s="45" t="str">
        <f>IFERROR(VLOOKUP(G396,$AD$6:$AH$352,3,FALSE),"")</f>
        <v/>
      </c>
      <c r="J396" s="80"/>
      <c r="K396" s="80"/>
      <c r="L396" s="80"/>
      <c r="M396" s="80"/>
      <c r="N396" s="306"/>
      <c r="O396" s="175" t="str">
        <f>IF(C396="","",'OPĆI DIO'!$C$1)</f>
        <v/>
      </c>
      <c r="P396" s="40" t="str">
        <f t="shared" si="52"/>
        <v/>
      </c>
      <c r="Q396" s="40" t="str">
        <f t="shared" si="53"/>
        <v/>
      </c>
      <c r="R396" s="40" t="str">
        <f t="shared" si="54"/>
        <v/>
      </c>
      <c r="S396" s="40" t="str">
        <f t="shared" si="55"/>
        <v/>
      </c>
      <c r="T396" s="40" t="str">
        <f t="shared" si="56"/>
        <v/>
      </c>
    </row>
    <row r="397" spans="1:20">
      <c r="A397" s="44" t="str">
        <f>IF(C397="","",VLOOKUP('OPĆI DIO'!$C$1,'OPĆI DIO'!$O$4:$X$137,10,FALSE))</f>
        <v/>
      </c>
      <c r="B397" s="44" t="str">
        <f>IF(C397="","",VLOOKUP('OPĆI DIO'!$C$1,'OPĆI DIO'!$O$4:$X$137,9,FALSE))</f>
        <v/>
      </c>
      <c r="C397" s="50"/>
      <c r="D397" s="45" t="str">
        <f t="shared" si="57"/>
        <v/>
      </c>
      <c r="E397" s="50"/>
      <c r="F397" s="45" t="str">
        <f>IFERROR(VLOOKUP(E397,$X$5:$Z$128,2,FALSE),"")</f>
        <v/>
      </c>
      <c r="G397" s="81"/>
      <c r="H397" s="45" t="str">
        <f>IFERROR(VLOOKUP(G397,$AD$6:$AE$352,2,FALSE),"")</f>
        <v/>
      </c>
      <c r="I397" s="45" t="str">
        <f>IFERROR(VLOOKUP(G397,$AD$6:$AH$352,3,FALSE),"")</f>
        <v/>
      </c>
      <c r="J397" s="80"/>
      <c r="K397" s="80"/>
      <c r="L397" s="80"/>
      <c r="M397" s="80"/>
      <c r="N397" s="306"/>
      <c r="O397" s="175" t="str">
        <f>IF(C397="","",'OPĆI DIO'!$C$1)</f>
        <v/>
      </c>
      <c r="P397" s="40" t="str">
        <f t="shared" si="52"/>
        <v/>
      </c>
      <c r="Q397" s="40" t="str">
        <f t="shared" si="53"/>
        <v/>
      </c>
      <c r="R397" s="40" t="str">
        <f t="shared" si="54"/>
        <v/>
      </c>
      <c r="S397" s="40" t="str">
        <f t="shared" si="55"/>
        <v/>
      </c>
      <c r="T397" s="40" t="str">
        <f t="shared" si="56"/>
        <v/>
      </c>
    </row>
    <row r="398" spans="1:20">
      <c r="A398" s="44" t="str">
        <f>IF(C398="","",VLOOKUP('OPĆI DIO'!$C$1,'OPĆI DIO'!$O$4:$X$137,10,FALSE))</f>
        <v/>
      </c>
      <c r="B398" s="44" t="str">
        <f>IF(C398="","",VLOOKUP('OPĆI DIO'!$C$1,'OPĆI DIO'!$O$4:$X$137,9,FALSE))</f>
        <v/>
      </c>
      <c r="C398" s="50"/>
      <c r="D398" s="45" t="str">
        <f t="shared" si="57"/>
        <v/>
      </c>
      <c r="E398" s="50"/>
      <c r="F398" s="45" t="str">
        <f>IFERROR(VLOOKUP(E398,$X$5:$Z$128,2,FALSE),"")</f>
        <v/>
      </c>
      <c r="G398" s="81"/>
      <c r="H398" s="45" t="str">
        <f>IFERROR(VLOOKUP(G398,$AD$6:$AE$352,2,FALSE),"")</f>
        <v/>
      </c>
      <c r="I398" s="45" t="str">
        <f>IFERROR(VLOOKUP(G398,$AD$6:$AH$352,3,FALSE),"")</f>
        <v/>
      </c>
      <c r="J398" s="80"/>
      <c r="K398" s="80"/>
      <c r="L398" s="80"/>
      <c r="M398" s="80"/>
      <c r="N398" s="306"/>
      <c r="O398" s="175" t="str">
        <f>IF(C398="","",'OPĆI DIO'!$C$1)</f>
        <v/>
      </c>
      <c r="P398" s="40" t="str">
        <f t="shared" si="52"/>
        <v/>
      </c>
      <c r="Q398" s="40" t="str">
        <f t="shared" si="53"/>
        <v/>
      </c>
      <c r="R398" s="40" t="str">
        <f t="shared" si="54"/>
        <v/>
      </c>
      <c r="S398" s="40" t="str">
        <f t="shared" si="55"/>
        <v/>
      </c>
      <c r="T398" s="40" t="str">
        <f t="shared" si="56"/>
        <v/>
      </c>
    </row>
    <row r="399" spans="1:20">
      <c r="A399" s="44" t="str">
        <f>IF(C399="","",VLOOKUP('OPĆI DIO'!$C$1,'OPĆI DIO'!$O$4:$X$137,10,FALSE))</f>
        <v/>
      </c>
      <c r="B399" s="44" t="str">
        <f>IF(C399="","",VLOOKUP('OPĆI DIO'!$C$1,'OPĆI DIO'!$O$4:$X$137,9,FALSE))</f>
        <v/>
      </c>
      <c r="C399" s="50"/>
      <c r="D399" s="45" t="str">
        <f t="shared" si="57"/>
        <v/>
      </c>
      <c r="E399" s="50"/>
      <c r="F399" s="45" t="str">
        <f>IFERROR(VLOOKUP(E399,$X$5:$Z$128,2,FALSE),"")</f>
        <v/>
      </c>
      <c r="G399" s="81"/>
      <c r="H399" s="45" t="str">
        <f>IFERROR(VLOOKUP(G399,$AD$6:$AE$352,2,FALSE),"")</f>
        <v/>
      </c>
      <c r="I399" s="45" t="str">
        <f>IFERROR(VLOOKUP(G399,$AD$6:$AH$352,3,FALSE),"")</f>
        <v/>
      </c>
      <c r="J399" s="80"/>
      <c r="K399" s="80"/>
      <c r="L399" s="80"/>
      <c r="M399" s="80"/>
      <c r="N399" s="306"/>
      <c r="O399" s="175" t="str">
        <f>IF(C399="","",'OPĆI DIO'!$C$1)</f>
        <v/>
      </c>
      <c r="P399" s="40" t="str">
        <f t="shared" si="52"/>
        <v/>
      </c>
      <c r="Q399" s="40" t="str">
        <f t="shared" si="53"/>
        <v/>
      </c>
      <c r="R399" s="40" t="str">
        <f t="shared" si="54"/>
        <v/>
      </c>
      <c r="S399" s="40" t="str">
        <f t="shared" si="55"/>
        <v/>
      </c>
      <c r="T399" s="40" t="str">
        <f t="shared" si="56"/>
        <v/>
      </c>
    </row>
    <row r="400" spans="1:20">
      <c r="A400" s="44" t="str">
        <f>IF(C400="","",VLOOKUP('OPĆI DIO'!$C$1,'OPĆI DIO'!$O$4:$X$137,10,FALSE))</f>
        <v/>
      </c>
      <c r="B400" s="44" t="str">
        <f>IF(C400="","",VLOOKUP('OPĆI DIO'!$C$1,'OPĆI DIO'!$O$4:$X$137,9,FALSE))</f>
        <v/>
      </c>
      <c r="C400" s="50"/>
      <c r="D400" s="45" t="str">
        <f t="shared" si="57"/>
        <v/>
      </c>
      <c r="E400" s="50"/>
      <c r="F400" s="45" t="str">
        <f>IFERROR(VLOOKUP(E400,$X$5:$Z$128,2,FALSE),"")</f>
        <v/>
      </c>
      <c r="G400" s="81"/>
      <c r="H400" s="45" t="str">
        <f>IFERROR(VLOOKUP(G400,$AD$6:$AE$352,2,FALSE),"")</f>
        <v/>
      </c>
      <c r="I400" s="45" t="str">
        <f>IFERROR(VLOOKUP(G400,$AD$6:$AH$352,3,FALSE),"")</f>
        <v/>
      </c>
      <c r="J400" s="80"/>
      <c r="K400" s="80"/>
      <c r="L400" s="80"/>
      <c r="M400" s="80"/>
      <c r="N400" s="306"/>
      <c r="O400" s="175" t="str">
        <f>IF(C400="","",'OPĆI DIO'!$C$1)</f>
        <v/>
      </c>
      <c r="P400" s="40" t="str">
        <f t="shared" si="52"/>
        <v/>
      </c>
      <c r="Q400" s="40" t="str">
        <f t="shared" si="53"/>
        <v/>
      </c>
      <c r="R400" s="40" t="str">
        <f t="shared" si="54"/>
        <v/>
      </c>
      <c r="S400" s="40" t="str">
        <f t="shared" si="55"/>
        <v/>
      </c>
      <c r="T400" s="40" t="str">
        <f t="shared" si="56"/>
        <v/>
      </c>
    </row>
    <row r="401" spans="1:20">
      <c r="A401" s="44" t="str">
        <f>IF(C401="","",VLOOKUP('OPĆI DIO'!$C$1,'OPĆI DIO'!$O$4:$X$137,10,FALSE))</f>
        <v/>
      </c>
      <c r="B401" s="44" t="str">
        <f>IF(C401="","",VLOOKUP('OPĆI DIO'!$C$1,'OPĆI DIO'!$O$4:$X$137,9,FALSE))</f>
        <v/>
      </c>
      <c r="C401" s="50"/>
      <c r="D401" s="45" t="str">
        <f t="shared" si="57"/>
        <v/>
      </c>
      <c r="E401" s="50"/>
      <c r="F401" s="45" t="str">
        <f>IFERROR(VLOOKUP(E401,$X$5:$Z$128,2,FALSE),"")</f>
        <v/>
      </c>
      <c r="G401" s="81"/>
      <c r="H401" s="45" t="str">
        <f>IFERROR(VLOOKUP(G401,$AD$6:$AE$352,2,FALSE),"")</f>
        <v/>
      </c>
      <c r="I401" s="45" t="str">
        <f>IFERROR(VLOOKUP(G401,$AD$6:$AH$352,3,FALSE),"")</f>
        <v/>
      </c>
      <c r="J401" s="80"/>
      <c r="K401" s="80"/>
      <c r="L401" s="80"/>
      <c r="M401" s="80"/>
      <c r="N401" s="306"/>
      <c r="O401" s="175" t="str">
        <f>IF(C401="","",'OPĆI DIO'!$C$1)</f>
        <v/>
      </c>
      <c r="P401" s="40" t="str">
        <f t="shared" si="52"/>
        <v/>
      </c>
      <c r="Q401" s="40" t="str">
        <f t="shared" si="53"/>
        <v/>
      </c>
      <c r="R401" s="40" t="str">
        <f t="shared" si="54"/>
        <v/>
      </c>
      <c r="S401" s="40" t="str">
        <f t="shared" si="55"/>
        <v/>
      </c>
      <c r="T401" s="40" t="str">
        <f t="shared" si="56"/>
        <v/>
      </c>
    </row>
    <row r="402" spans="1:20">
      <c r="A402" s="44" t="str">
        <f>IF(C402="","",VLOOKUP('OPĆI DIO'!$C$1,'OPĆI DIO'!$O$4:$X$137,10,FALSE))</f>
        <v/>
      </c>
      <c r="B402" s="44" t="str">
        <f>IF(C402="","",VLOOKUP('OPĆI DIO'!$C$1,'OPĆI DIO'!$O$4:$X$137,9,FALSE))</f>
        <v/>
      </c>
      <c r="C402" s="50"/>
      <c r="D402" s="45" t="str">
        <f t="shared" si="57"/>
        <v/>
      </c>
      <c r="E402" s="50"/>
      <c r="F402" s="45" t="str">
        <f>IFERROR(VLOOKUP(E402,$X$5:$Z$128,2,FALSE),"")</f>
        <v/>
      </c>
      <c r="G402" s="81"/>
      <c r="H402" s="45" t="str">
        <f>IFERROR(VLOOKUP(G402,$AD$6:$AE$352,2,FALSE),"")</f>
        <v/>
      </c>
      <c r="I402" s="45" t="str">
        <f>IFERROR(VLOOKUP(G402,$AD$6:$AH$352,3,FALSE),"")</f>
        <v/>
      </c>
      <c r="J402" s="80"/>
      <c r="K402" s="80"/>
      <c r="L402" s="80"/>
      <c r="M402" s="80"/>
      <c r="N402" s="306"/>
      <c r="O402" s="175" t="str">
        <f>IF(C402="","",'OPĆI DIO'!$C$1)</f>
        <v/>
      </c>
      <c r="P402" s="40" t="str">
        <f t="shared" si="52"/>
        <v/>
      </c>
      <c r="Q402" s="40" t="str">
        <f t="shared" si="53"/>
        <v/>
      </c>
      <c r="R402" s="40" t="str">
        <f t="shared" si="54"/>
        <v/>
      </c>
      <c r="S402" s="40" t="str">
        <f t="shared" si="55"/>
        <v/>
      </c>
      <c r="T402" s="40" t="str">
        <f t="shared" si="56"/>
        <v/>
      </c>
    </row>
    <row r="403" spans="1:20">
      <c r="A403" s="44" t="str">
        <f>IF(C403="","",VLOOKUP('OPĆI DIO'!$C$1,'OPĆI DIO'!$O$4:$X$137,10,FALSE))</f>
        <v/>
      </c>
      <c r="B403" s="44" t="str">
        <f>IF(C403="","",VLOOKUP('OPĆI DIO'!$C$1,'OPĆI DIO'!$O$4:$X$137,9,FALSE))</f>
        <v/>
      </c>
      <c r="C403" s="50"/>
      <c r="D403" s="45" t="str">
        <f t="shared" si="57"/>
        <v/>
      </c>
      <c r="E403" s="50"/>
      <c r="F403" s="45" t="str">
        <f>IFERROR(VLOOKUP(E403,$X$5:$Z$128,2,FALSE),"")</f>
        <v/>
      </c>
      <c r="G403" s="81"/>
      <c r="H403" s="45" t="str">
        <f>IFERROR(VLOOKUP(G403,$AD$6:$AE$352,2,FALSE),"")</f>
        <v/>
      </c>
      <c r="I403" s="45" t="str">
        <f>IFERROR(VLOOKUP(G403,$AD$6:$AH$352,3,FALSE),"")</f>
        <v/>
      </c>
      <c r="J403" s="80"/>
      <c r="K403" s="80"/>
      <c r="L403" s="80"/>
      <c r="M403" s="80"/>
      <c r="N403" s="306"/>
      <c r="O403" s="175" t="str">
        <f>IF(C403="","",'OPĆI DIO'!$C$1)</f>
        <v/>
      </c>
      <c r="P403" s="40" t="str">
        <f t="shared" si="52"/>
        <v/>
      </c>
      <c r="Q403" s="40" t="str">
        <f t="shared" si="53"/>
        <v/>
      </c>
      <c r="R403" s="40" t="str">
        <f t="shared" si="54"/>
        <v/>
      </c>
      <c r="S403" s="40" t="str">
        <f t="shared" si="55"/>
        <v/>
      </c>
      <c r="T403" s="40" t="str">
        <f t="shared" si="56"/>
        <v/>
      </c>
    </row>
    <row r="404" spans="1:20">
      <c r="A404" s="44" t="str">
        <f>IF(C404="","",VLOOKUP('OPĆI DIO'!$C$1,'OPĆI DIO'!$O$4:$X$137,10,FALSE))</f>
        <v/>
      </c>
      <c r="B404" s="44" t="str">
        <f>IF(C404="","",VLOOKUP('OPĆI DIO'!$C$1,'OPĆI DIO'!$O$4:$X$137,9,FALSE))</f>
        <v/>
      </c>
      <c r="C404" s="50"/>
      <c r="D404" s="45" t="str">
        <f t="shared" si="57"/>
        <v/>
      </c>
      <c r="E404" s="50"/>
      <c r="F404" s="45" t="str">
        <f>IFERROR(VLOOKUP(E404,$X$5:$Z$128,2,FALSE),"")</f>
        <v/>
      </c>
      <c r="G404" s="81"/>
      <c r="H404" s="45" t="str">
        <f>IFERROR(VLOOKUP(G404,$AD$6:$AE$352,2,FALSE),"")</f>
        <v/>
      </c>
      <c r="I404" s="45" t="str">
        <f>IFERROR(VLOOKUP(G404,$AD$6:$AH$352,3,FALSE),"")</f>
        <v/>
      </c>
      <c r="J404" s="80"/>
      <c r="K404" s="80"/>
      <c r="L404" s="80"/>
      <c r="M404" s="80"/>
      <c r="N404" s="306"/>
      <c r="O404" s="175" t="str">
        <f>IF(C404="","",'OPĆI DIO'!$C$1)</f>
        <v/>
      </c>
      <c r="P404" s="40" t="str">
        <f t="shared" si="52"/>
        <v/>
      </c>
      <c r="Q404" s="40" t="str">
        <f t="shared" si="53"/>
        <v/>
      </c>
      <c r="R404" s="40" t="str">
        <f t="shared" si="54"/>
        <v/>
      </c>
      <c r="S404" s="40" t="str">
        <f t="shared" si="55"/>
        <v/>
      </c>
      <c r="T404" s="40" t="str">
        <f t="shared" si="56"/>
        <v/>
      </c>
    </row>
    <row r="405" spans="1:20">
      <c r="A405" s="44" t="str">
        <f>IF(C405="","",VLOOKUP('OPĆI DIO'!$C$1,'OPĆI DIO'!$O$4:$X$137,10,FALSE))</f>
        <v/>
      </c>
      <c r="B405" s="44" t="str">
        <f>IF(C405="","",VLOOKUP('OPĆI DIO'!$C$1,'OPĆI DIO'!$O$4:$X$137,9,FALSE))</f>
        <v/>
      </c>
      <c r="C405" s="50"/>
      <c r="D405" s="45" t="str">
        <f t="shared" si="57"/>
        <v/>
      </c>
      <c r="E405" s="50"/>
      <c r="F405" s="45" t="str">
        <f>IFERROR(VLOOKUP(E405,$X$5:$Z$128,2,FALSE),"")</f>
        <v/>
      </c>
      <c r="G405" s="81"/>
      <c r="H405" s="45" t="str">
        <f>IFERROR(VLOOKUP(G405,$AD$6:$AE$352,2,FALSE),"")</f>
        <v/>
      </c>
      <c r="I405" s="45" t="str">
        <f>IFERROR(VLOOKUP(G405,$AD$6:$AH$352,3,FALSE),"")</f>
        <v/>
      </c>
      <c r="J405" s="80"/>
      <c r="K405" s="80"/>
      <c r="L405" s="80"/>
      <c r="M405" s="80"/>
      <c r="N405" s="306"/>
      <c r="O405" s="175" t="str">
        <f>IF(C405="","",'OPĆI DIO'!$C$1)</f>
        <v/>
      </c>
      <c r="P405" s="40" t="str">
        <f t="shared" si="52"/>
        <v/>
      </c>
      <c r="Q405" s="40" t="str">
        <f t="shared" si="53"/>
        <v/>
      </c>
      <c r="R405" s="40" t="str">
        <f t="shared" si="54"/>
        <v/>
      </c>
      <c r="S405" s="40" t="str">
        <f t="shared" si="55"/>
        <v/>
      </c>
      <c r="T405" s="40" t="str">
        <f t="shared" si="56"/>
        <v/>
      </c>
    </row>
    <row r="406" spans="1:20">
      <c r="A406" s="44" t="str">
        <f>IF(C406="","",VLOOKUP('OPĆI DIO'!$C$1,'OPĆI DIO'!$O$4:$X$137,10,FALSE))</f>
        <v/>
      </c>
      <c r="B406" s="44" t="str">
        <f>IF(C406="","",VLOOKUP('OPĆI DIO'!$C$1,'OPĆI DIO'!$O$4:$X$137,9,FALSE))</f>
        <v/>
      </c>
      <c r="C406" s="50"/>
      <c r="D406" s="45" t="str">
        <f t="shared" si="57"/>
        <v/>
      </c>
      <c r="E406" s="50"/>
      <c r="F406" s="45" t="str">
        <f>IFERROR(VLOOKUP(E406,$X$5:$Z$128,2,FALSE),"")</f>
        <v/>
      </c>
      <c r="G406" s="81"/>
      <c r="H406" s="45" t="str">
        <f>IFERROR(VLOOKUP(G406,$AD$6:$AE$352,2,FALSE),"")</f>
        <v/>
      </c>
      <c r="I406" s="45" t="str">
        <f>IFERROR(VLOOKUP(G406,$AD$6:$AH$352,3,FALSE),"")</f>
        <v/>
      </c>
      <c r="J406" s="80"/>
      <c r="K406" s="80"/>
      <c r="L406" s="80"/>
      <c r="M406" s="80"/>
      <c r="N406" s="306"/>
      <c r="O406" s="175" t="str">
        <f>IF(C406="","",'OPĆI DIO'!$C$1)</f>
        <v/>
      </c>
      <c r="P406" s="40" t="str">
        <f t="shared" si="52"/>
        <v/>
      </c>
      <c r="Q406" s="40" t="str">
        <f t="shared" si="53"/>
        <v/>
      </c>
      <c r="R406" s="40" t="str">
        <f t="shared" si="54"/>
        <v/>
      </c>
      <c r="S406" s="40" t="str">
        <f t="shared" si="55"/>
        <v/>
      </c>
      <c r="T406" s="40" t="str">
        <f t="shared" si="56"/>
        <v/>
      </c>
    </row>
    <row r="407" spans="1:20">
      <c r="A407" s="44" t="str">
        <f>IF(C407="","",VLOOKUP('OPĆI DIO'!$C$1,'OPĆI DIO'!$O$4:$X$137,10,FALSE))</f>
        <v/>
      </c>
      <c r="B407" s="44" t="str">
        <f>IF(C407="","",VLOOKUP('OPĆI DIO'!$C$1,'OPĆI DIO'!$O$4:$X$137,9,FALSE))</f>
        <v/>
      </c>
      <c r="C407" s="50"/>
      <c r="D407" s="45" t="str">
        <f t="shared" si="57"/>
        <v/>
      </c>
      <c r="E407" s="50"/>
      <c r="F407" s="45" t="str">
        <f>IFERROR(VLOOKUP(E407,$X$5:$Z$128,2,FALSE),"")</f>
        <v/>
      </c>
      <c r="G407" s="81"/>
      <c r="H407" s="45" t="str">
        <f>IFERROR(VLOOKUP(G407,$AD$6:$AE$352,2,FALSE),"")</f>
        <v/>
      </c>
      <c r="I407" s="45" t="str">
        <f>IFERROR(VLOOKUP(G407,$AD$6:$AH$352,3,FALSE),"")</f>
        <v/>
      </c>
      <c r="J407" s="80"/>
      <c r="K407" s="80"/>
      <c r="L407" s="80"/>
      <c r="M407" s="80"/>
      <c r="N407" s="306"/>
      <c r="O407" s="175" t="str">
        <f>IF(C407="","",'OPĆI DIO'!$C$1)</f>
        <v/>
      </c>
      <c r="P407" s="40" t="str">
        <f t="shared" si="52"/>
        <v/>
      </c>
      <c r="Q407" s="40" t="str">
        <f t="shared" si="53"/>
        <v/>
      </c>
      <c r="R407" s="40" t="str">
        <f t="shared" si="54"/>
        <v/>
      </c>
      <c r="S407" s="40" t="str">
        <f t="shared" si="55"/>
        <v/>
      </c>
      <c r="T407" s="40" t="str">
        <f t="shared" si="56"/>
        <v/>
      </c>
    </row>
    <row r="408" spans="1:20">
      <c r="A408" s="44" t="str">
        <f>IF(C408="","",VLOOKUP('OPĆI DIO'!$C$1,'OPĆI DIO'!$O$4:$X$137,10,FALSE))</f>
        <v/>
      </c>
      <c r="B408" s="44" t="str">
        <f>IF(C408="","",VLOOKUP('OPĆI DIO'!$C$1,'OPĆI DIO'!$O$4:$X$137,9,FALSE))</f>
        <v/>
      </c>
      <c r="C408" s="50"/>
      <c r="D408" s="45" t="str">
        <f t="shared" si="57"/>
        <v/>
      </c>
      <c r="E408" s="50"/>
      <c r="F408" s="45" t="str">
        <f>IFERROR(VLOOKUP(E408,$X$5:$Z$128,2,FALSE),"")</f>
        <v/>
      </c>
      <c r="G408" s="81"/>
      <c r="H408" s="45" t="str">
        <f>IFERROR(VLOOKUP(G408,$AD$6:$AE$352,2,FALSE),"")</f>
        <v/>
      </c>
      <c r="I408" s="45" t="str">
        <f>IFERROR(VLOOKUP(G408,$AD$6:$AH$352,3,FALSE),"")</f>
        <v/>
      </c>
      <c r="J408" s="80"/>
      <c r="K408" s="80"/>
      <c r="L408" s="80"/>
      <c r="M408" s="80"/>
      <c r="N408" s="306"/>
      <c r="O408" s="175" t="str">
        <f>IF(C408="","",'OPĆI DIO'!$C$1)</f>
        <v/>
      </c>
      <c r="P408" s="40" t="str">
        <f t="shared" si="52"/>
        <v/>
      </c>
      <c r="Q408" s="40" t="str">
        <f t="shared" si="53"/>
        <v/>
      </c>
      <c r="R408" s="40" t="str">
        <f t="shared" si="54"/>
        <v/>
      </c>
      <c r="S408" s="40" t="str">
        <f t="shared" si="55"/>
        <v/>
      </c>
      <c r="T408" s="40" t="str">
        <f t="shared" si="56"/>
        <v/>
      </c>
    </row>
    <row r="409" spans="1:20">
      <c r="A409" s="44" t="str">
        <f>IF(C409="","",VLOOKUP('OPĆI DIO'!$C$1,'OPĆI DIO'!$O$4:$X$137,10,FALSE))</f>
        <v/>
      </c>
      <c r="B409" s="44" t="str">
        <f>IF(C409="","",VLOOKUP('OPĆI DIO'!$C$1,'OPĆI DIO'!$O$4:$X$137,9,FALSE))</f>
        <v/>
      </c>
      <c r="C409" s="50"/>
      <c r="D409" s="45" t="str">
        <f t="shared" si="57"/>
        <v/>
      </c>
      <c r="E409" s="50"/>
      <c r="F409" s="45" t="str">
        <f>IFERROR(VLOOKUP(E409,$X$5:$Z$128,2,FALSE),"")</f>
        <v/>
      </c>
      <c r="G409" s="81"/>
      <c r="H409" s="45" t="str">
        <f>IFERROR(VLOOKUP(G409,$AD$6:$AE$352,2,FALSE),"")</f>
        <v/>
      </c>
      <c r="I409" s="45" t="str">
        <f>IFERROR(VLOOKUP(G409,$AD$6:$AH$352,3,FALSE),"")</f>
        <v/>
      </c>
      <c r="J409" s="80"/>
      <c r="K409" s="80"/>
      <c r="L409" s="80"/>
      <c r="M409" s="80"/>
      <c r="N409" s="306"/>
      <c r="O409" s="175" t="str">
        <f>IF(C409="","",'OPĆI DIO'!$C$1)</f>
        <v/>
      </c>
      <c r="P409" s="40" t="str">
        <f t="shared" si="52"/>
        <v/>
      </c>
      <c r="Q409" s="40" t="str">
        <f t="shared" si="53"/>
        <v/>
      </c>
      <c r="R409" s="40" t="str">
        <f t="shared" si="54"/>
        <v/>
      </c>
      <c r="S409" s="40" t="str">
        <f t="shared" si="55"/>
        <v/>
      </c>
      <c r="T409" s="40" t="str">
        <f t="shared" si="56"/>
        <v/>
      </c>
    </row>
    <row r="410" spans="1:20">
      <c r="A410" s="44" t="str">
        <f>IF(C410="","",VLOOKUP('OPĆI DIO'!$C$1,'OPĆI DIO'!$O$4:$X$137,10,FALSE))</f>
        <v/>
      </c>
      <c r="B410" s="44" t="str">
        <f>IF(C410="","",VLOOKUP('OPĆI DIO'!$C$1,'OPĆI DIO'!$O$4:$X$137,9,FALSE))</f>
        <v/>
      </c>
      <c r="C410" s="50"/>
      <c r="D410" s="45" t="str">
        <f t="shared" si="57"/>
        <v/>
      </c>
      <c r="E410" s="50"/>
      <c r="F410" s="45" t="str">
        <f>IFERROR(VLOOKUP(E410,$X$5:$Z$128,2,FALSE),"")</f>
        <v/>
      </c>
      <c r="G410" s="81"/>
      <c r="H410" s="45" t="str">
        <f>IFERROR(VLOOKUP(G410,$AD$6:$AE$352,2,FALSE),"")</f>
        <v/>
      </c>
      <c r="I410" s="45" t="str">
        <f>IFERROR(VLOOKUP(G410,$AD$6:$AH$352,3,FALSE),"")</f>
        <v/>
      </c>
      <c r="J410" s="80"/>
      <c r="K410" s="80"/>
      <c r="L410" s="80"/>
      <c r="M410" s="80"/>
      <c r="N410" s="306"/>
      <c r="O410" s="175" t="str">
        <f>IF(C410="","",'OPĆI DIO'!$C$1)</f>
        <v/>
      </c>
      <c r="P410" s="40" t="str">
        <f t="shared" si="52"/>
        <v/>
      </c>
      <c r="Q410" s="40" t="str">
        <f t="shared" si="53"/>
        <v/>
      </c>
      <c r="R410" s="40" t="str">
        <f t="shared" si="54"/>
        <v/>
      </c>
      <c r="S410" s="40" t="str">
        <f t="shared" si="55"/>
        <v/>
      </c>
      <c r="T410" s="40" t="str">
        <f t="shared" si="56"/>
        <v/>
      </c>
    </row>
    <row r="411" spans="1:20">
      <c r="A411" s="44" t="str">
        <f>IF(C411="","",VLOOKUP('OPĆI DIO'!$C$1,'OPĆI DIO'!$O$4:$X$137,10,FALSE))</f>
        <v/>
      </c>
      <c r="B411" s="44" t="str">
        <f>IF(C411="","",VLOOKUP('OPĆI DIO'!$C$1,'OPĆI DIO'!$O$4:$X$137,9,FALSE))</f>
        <v/>
      </c>
      <c r="C411" s="50"/>
      <c r="D411" s="45" t="str">
        <f t="shared" si="57"/>
        <v/>
      </c>
      <c r="E411" s="50"/>
      <c r="F411" s="45" t="str">
        <f>IFERROR(VLOOKUP(E411,$X$5:$Z$128,2,FALSE),"")</f>
        <v/>
      </c>
      <c r="G411" s="81"/>
      <c r="H411" s="45" t="str">
        <f>IFERROR(VLOOKUP(G411,$AD$6:$AE$352,2,FALSE),"")</f>
        <v/>
      </c>
      <c r="I411" s="45" t="str">
        <f>IFERROR(VLOOKUP(G411,$AD$6:$AH$352,3,FALSE),"")</f>
        <v/>
      </c>
      <c r="J411" s="80"/>
      <c r="K411" s="80"/>
      <c r="L411" s="80"/>
      <c r="M411" s="80"/>
      <c r="N411" s="306"/>
      <c r="O411" s="175" t="str">
        <f>IF(C411="","",'OPĆI DIO'!$C$1)</f>
        <v/>
      </c>
      <c r="P411" s="40" t="str">
        <f t="shared" si="52"/>
        <v/>
      </c>
      <c r="Q411" s="40" t="str">
        <f t="shared" si="53"/>
        <v/>
      </c>
      <c r="R411" s="40" t="str">
        <f t="shared" si="54"/>
        <v/>
      </c>
      <c r="S411" s="40" t="str">
        <f t="shared" si="55"/>
        <v/>
      </c>
      <c r="T411" s="40" t="str">
        <f t="shared" si="56"/>
        <v/>
      </c>
    </row>
    <row r="412" spans="1:20">
      <c r="A412" s="44" t="str">
        <f>IF(C412="","",VLOOKUP('OPĆI DIO'!$C$1,'OPĆI DIO'!$O$4:$X$137,10,FALSE))</f>
        <v/>
      </c>
      <c r="B412" s="44" t="str">
        <f>IF(C412="","",VLOOKUP('OPĆI DIO'!$C$1,'OPĆI DIO'!$O$4:$X$137,9,FALSE))</f>
        <v/>
      </c>
      <c r="C412" s="50"/>
      <c r="D412" s="45" t="str">
        <f t="shared" si="57"/>
        <v/>
      </c>
      <c r="E412" s="50"/>
      <c r="F412" s="45" t="str">
        <f>IFERROR(VLOOKUP(E412,$X$5:$Z$128,2,FALSE),"")</f>
        <v/>
      </c>
      <c r="G412" s="81"/>
      <c r="H412" s="45" t="str">
        <f>IFERROR(VLOOKUP(G412,$AD$6:$AE$352,2,FALSE),"")</f>
        <v/>
      </c>
      <c r="I412" s="45" t="str">
        <f>IFERROR(VLOOKUP(G412,$AD$6:$AH$352,3,FALSE),"")</f>
        <v/>
      </c>
      <c r="J412" s="80"/>
      <c r="K412" s="80"/>
      <c r="L412" s="80"/>
      <c r="M412" s="80"/>
      <c r="N412" s="306"/>
      <c r="O412" s="175" t="str">
        <f>IF(C412="","",'OPĆI DIO'!$C$1)</f>
        <v/>
      </c>
      <c r="P412" s="40" t="str">
        <f t="shared" si="52"/>
        <v/>
      </c>
      <c r="Q412" s="40" t="str">
        <f t="shared" si="53"/>
        <v/>
      </c>
      <c r="R412" s="40" t="str">
        <f t="shared" si="54"/>
        <v/>
      </c>
      <c r="S412" s="40" t="str">
        <f t="shared" si="55"/>
        <v/>
      </c>
      <c r="T412" s="40" t="str">
        <f t="shared" si="56"/>
        <v/>
      </c>
    </row>
    <row r="413" spans="1:20">
      <c r="A413" s="44" t="str">
        <f>IF(C413="","",VLOOKUP('OPĆI DIO'!$C$1,'OPĆI DIO'!$O$4:$X$137,10,FALSE))</f>
        <v/>
      </c>
      <c r="B413" s="44" t="str">
        <f>IF(C413="","",VLOOKUP('OPĆI DIO'!$C$1,'OPĆI DIO'!$O$4:$X$137,9,FALSE))</f>
        <v/>
      </c>
      <c r="C413" s="50"/>
      <c r="D413" s="45" t="str">
        <f t="shared" si="57"/>
        <v/>
      </c>
      <c r="E413" s="50"/>
      <c r="F413" s="45" t="str">
        <f>IFERROR(VLOOKUP(E413,$X$5:$Z$128,2,FALSE),"")</f>
        <v/>
      </c>
      <c r="G413" s="81"/>
      <c r="H413" s="45" t="str">
        <f>IFERROR(VLOOKUP(G413,$AD$6:$AE$352,2,FALSE),"")</f>
        <v/>
      </c>
      <c r="I413" s="45" t="str">
        <f>IFERROR(VLOOKUP(G413,$AD$6:$AH$352,3,FALSE),"")</f>
        <v/>
      </c>
      <c r="J413" s="80"/>
      <c r="K413" s="80"/>
      <c r="L413" s="80"/>
      <c r="M413" s="80"/>
      <c r="N413" s="306"/>
      <c r="O413" s="175" t="str">
        <f>IF(C413="","",'OPĆI DIO'!$C$1)</f>
        <v/>
      </c>
      <c r="P413" s="40" t="str">
        <f t="shared" si="52"/>
        <v/>
      </c>
      <c r="Q413" s="40" t="str">
        <f t="shared" si="53"/>
        <v/>
      </c>
      <c r="R413" s="40" t="str">
        <f t="shared" si="54"/>
        <v/>
      </c>
      <c r="S413" s="40" t="str">
        <f t="shared" si="55"/>
        <v/>
      </c>
      <c r="T413" s="40" t="str">
        <f t="shared" si="56"/>
        <v/>
      </c>
    </row>
    <row r="414" spans="1:20">
      <c r="A414" s="44" t="str">
        <f>IF(C414="","",VLOOKUP('OPĆI DIO'!$C$1,'OPĆI DIO'!$O$4:$X$137,10,FALSE))</f>
        <v/>
      </c>
      <c r="B414" s="44" t="str">
        <f>IF(C414="","",VLOOKUP('OPĆI DIO'!$C$1,'OPĆI DIO'!$O$4:$X$137,9,FALSE))</f>
        <v/>
      </c>
      <c r="C414" s="50"/>
      <c r="D414" s="45" t="str">
        <f t="shared" si="57"/>
        <v/>
      </c>
      <c r="E414" s="50"/>
      <c r="F414" s="45" t="str">
        <f>IFERROR(VLOOKUP(E414,$X$5:$Z$128,2,FALSE),"")</f>
        <v/>
      </c>
      <c r="G414" s="81"/>
      <c r="H414" s="45" t="str">
        <f>IFERROR(VLOOKUP(G414,$AD$6:$AE$352,2,FALSE),"")</f>
        <v/>
      </c>
      <c r="I414" s="45" t="str">
        <f>IFERROR(VLOOKUP(G414,$AD$6:$AH$352,3,FALSE),"")</f>
        <v/>
      </c>
      <c r="J414" s="80"/>
      <c r="K414" s="80"/>
      <c r="L414" s="80"/>
      <c r="M414" s="80"/>
      <c r="N414" s="306"/>
      <c r="O414" s="175" t="str">
        <f>IF(C414="","",'OPĆI DIO'!$C$1)</f>
        <v/>
      </c>
      <c r="P414" s="40" t="str">
        <f t="shared" si="52"/>
        <v/>
      </c>
      <c r="Q414" s="40" t="str">
        <f t="shared" si="53"/>
        <v/>
      </c>
      <c r="R414" s="40" t="str">
        <f t="shared" si="54"/>
        <v/>
      </c>
      <c r="S414" s="40" t="str">
        <f t="shared" si="55"/>
        <v/>
      </c>
      <c r="T414" s="40" t="str">
        <f t="shared" si="56"/>
        <v/>
      </c>
    </row>
    <row r="415" spans="1:20">
      <c r="A415" s="44" t="str">
        <f>IF(C415="","",VLOOKUP('OPĆI DIO'!$C$1,'OPĆI DIO'!$O$4:$X$137,10,FALSE))</f>
        <v/>
      </c>
      <c r="B415" s="44" t="str">
        <f>IF(C415="","",VLOOKUP('OPĆI DIO'!$C$1,'OPĆI DIO'!$O$4:$X$137,9,FALSE))</f>
        <v/>
      </c>
      <c r="C415" s="50"/>
      <c r="D415" s="45" t="str">
        <f t="shared" si="57"/>
        <v/>
      </c>
      <c r="E415" s="50"/>
      <c r="F415" s="45" t="str">
        <f>IFERROR(VLOOKUP(E415,$X$5:$Z$128,2,FALSE),"")</f>
        <v/>
      </c>
      <c r="G415" s="81"/>
      <c r="H415" s="45" t="str">
        <f>IFERROR(VLOOKUP(G415,$AD$6:$AE$352,2,FALSE),"")</f>
        <v/>
      </c>
      <c r="I415" s="45" t="str">
        <f>IFERROR(VLOOKUP(G415,$AD$6:$AH$352,3,FALSE),"")</f>
        <v/>
      </c>
      <c r="J415" s="80"/>
      <c r="K415" s="80"/>
      <c r="L415" s="80"/>
      <c r="M415" s="80"/>
      <c r="N415" s="306"/>
      <c r="O415" s="175" t="str">
        <f>IF(C415="","",'OPĆI DIO'!$C$1)</f>
        <v/>
      </c>
      <c r="P415" s="40" t="str">
        <f t="shared" si="52"/>
        <v/>
      </c>
      <c r="Q415" s="40" t="str">
        <f t="shared" si="53"/>
        <v/>
      </c>
      <c r="R415" s="40" t="str">
        <f t="shared" si="54"/>
        <v/>
      </c>
      <c r="S415" s="40" t="str">
        <f t="shared" si="55"/>
        <v/>
      </c>
      <c r="T415" s="40" t="str">
        <f t="shared" si="56"/>
        <v/>
      </c>
    </row>
    <row r="416" spans="1:20">
      <c r="A416" s="44" t="str">
        <f>IF(C416="","",VLOOKUP('OPĆI DIO'!$C$1,'OPĆI DIO'!$O$4:$X$137,10,FALSE))</f>
        <v/>
      </c>
      <c r="B416" s="44" t="str">
        <f>IF(C416="","",VLOOKUP('OPĆI DIO'!$C$1,'OPĆI DIO'!$O$4:$X$137,9,FALSE))</f>
        <v/>
      </c>
      <c r="C416" s="50"/>
      <c r="D416" s="45" t="str">
        <f t="shared" si="57"/>
        <v/>
      </c>
      <c r="E416" s="50"/>
      <c r="F416" s="45" t="str">
        <f>IFERROR(VLOOKUP(E416,$X$5:$Z$128,2,FALSE),"")</f>
        <v/>
      </c>
      <c r="G416" s="81"/>
      <c r="H416" s="45" t="str">
        <f>IFERROR(VLOOKUP(G416,$AD$6:$AE$352,2,FALSE),"")</f>
        <v/>
      </c>
      <c r="I416" s="45" t="str">
        <f>IFERROR(VLOOKUP(G416,$AD$6:$AH$352,3,FALSE),"")</f>
        <v/>
      </c>
      <c r="J416" s="80"/>
      <c r="K416" s="80"/>
      <c r="L416" s="80"/>
      <c r="M416" s="80"/>
      <c r="N416" s="306"/>
      <c r="O416" s="175" t="str">
        <f>IF(C416="","",'OPĆI DIO'!$C$1)</f>
        <v/>
      </c>
      <c r="P416" s="40" t="str">
        <f t="shared" si="52"/>
        <v/>
      </c>
      <c r="Q416" s="40" t="str">
        <f t="shared" si="53"/>
        <v/>
      </c>
      <c r="R416" s="40" t="str">
        <f t="shared" si="54"/>
        <v/>
      </c>
      <c r="S416" s="40" t="str">
        <f t="shared" si="55"/>
        <v/>
      </c>
      <c r="T416" s="40" t="str">
        <f t="shared" si="56"/>
        <v/>
      </c>
    </row>
    <row r="417" spans="1:20">
      <c r="A417" s="44" t="str">
        <f>IF(C417="","",VLOOKUP('OPĆI DIO'!$C$1,'OPĆI DIO'!$O$4:$X$137,10,FALSE))</f>
        <v/>
      </c>
      <c r="B417" s="44" t="str">
        <f>IF(C417="","",VLOOKUP('OPĆI DIO'!$C$1,'OPĆI DIO'!$O$4:$X$137,9,FALSE))</f>
        <v/>
      </c>
      <c r="C417" s="50"/>
      <c r="D417" s="45" t="str">
        <f t="shared" si="57"/>
        <v/>
      </c>
      <c r="E417" s="50"/>
      <c r="F417" s="45" t="str">
        <f>IFERROR(VLOOKUP(E417,$X$5:$Z$128,2,FALSE),"")</f>
        <v/>
      </c>
      <c r="G417" s="81"/>
      <c r="H417" s="45" t="str">
        <f>IFERROR(VLOOKUP(G417,$AD$6:$AE$352,2,FALSE),"")</f>
        <v/>
      </c>
      <c r="I417" s="45" t="str">
        <f>IFERROR(VLOOKUP(G417,$AD$6:$AH$352,3,FALSE),"")</f>
        <v/>
      </c>
      <c r="J417" s="80"/>
      <c r="K417" s="80"/>
      <c r="L417" s="80"/>
      <c r="M417" s="80"/>
      <c r="N417" s="306"/>
      <c r="O417" s="175" t="str">
        <f>IF(C417="","",'OPĆI DIO'!$C$1)</f>
        <v/>
      </c>
      <c r="P417" s="40" t="str">
        <f t="shared" si="52"/>
        <v/>
      </c>
      <c r="Q417" s="40" t="str">
        <f t="shared" si="53"/>
        <v/>
      </c>
      <c r="R417" s="40" t="str">
        <f t="shared" si="54"/>
        <v/>
      </c>
      <c r="S417" s="40" t="str">
        <f t="shared" si="55"/>
        <v/>
      </c>
      <c r="T417" s="40" t="str">
        <f t="shared" si="56"/>
        <v/>
      </c>
    </row>
    <row r="418" spans="1:20">
      <c r="A418" s="44" t="str">
        <f>IF(C418="","",VLOOKUP('OPĆI DIO'!$C$1,'OPĆI DIO'!$O$4:$X$137,10,FALSE))</f>
        <v/>
      </c>
      <c r="B418" s="44" t="str">
        <f>IF(C418="","",VLOOKUP('OPĆI DIO'!$C$1,'OPĆI DIO'!$O$4:$X$137,9,FALSE))</f>
        <v/>
      </c>
      <c r="C418" s="50"/>
      <c r="D418" s="45" t="str">
        <f t="shared" si="57"/>
        <v/>
      </c>
      <c r="E418" s="50"/>
      <c r="F418" s="45" t="str">
        <f>IFERROR(VLOOKUP(E418,$X$5:$Z$128,2,FALSE),"")</f>
        <v/>
      </c>
      <c r="G418" s="81"/>
      <c r="H418" s="45" t="str">
        <f>IFERROR(VLOOKUP(G418,$AD$6:$AE$352,2,FALSE),"")</f>
        <v/>
      </c>
      <c r="I418" s="45" t="str">
        <f>IFERROR(VLOOKUP(G418,$AD$6:$AH$352,3,FALSE),"")</f>
        <v/>
      </c>
      <c r="J418" s="80"/>
      <c r="K418" s="80"/>
      <c r="L418" s="80"/>
      <c r="M418" s="80"/>
      <c r="N418" s="306"/>
      <c r="O418" s="175" t="str">
        <f>IF(C418="","",'OPĆI DIO'!$C$1)</f>
        <v/>
      </c>
      <c r="P418" s="40" t="str">
        <f t="shared" si="52"/>
        <v/>
      </c>
      <c r="Q418" s="40" t="str">
        <f t="shared" si="53"/>
        <v/>
      </c>
      <c r="R418" s="40" t="str">
        <f t="shared" si="54"/>
        <v/>
      </c>
      <c r="S418" s="40" t="str">
        <f t="shared" si="55"/>
        <v/>
      </c>
      <c r="T418" s="40" t="str">
        <f t="shared" si="56"/>
        <v/>
      </c>
    </row>
    <row r="419" spans="1:20">
      <c r="A419" s="44" t="str">
        <f>IF(C419="","",VLOOKUP('OPĆI DIO'!$C$1,'OPĆI DIO'!$O$4:$X$137,10,FALSE))</f>
        <v/>
      </c>
      <c r="B419" s="44" t="str">
        <f>IF(C419="","",VLOOKUP('OPĆI DIO'!$C$1,'OPĆI DIO'!$O$4:$X$137,9,FALSE))</f>
        <v/>
      </c>
      <c r="C419" s="50"/>
      <c r="D419" s="45" t="str">
        <f t="shared" si="57"/>
        <v/>
      </c>
      <c r="E419" s="50"/>
      <c r="F419" s="45" t="str">
        <f>IFERROR(VLOOKUP(E419,$X$5:$Z$128,2,FALSE),"")</f>
        <v/>
      </c>
      <c r="G419" s="81"/>
      <c r="H419" s="45" t="str">
        <f>IFERROR(VLOOKUP(G419,$AD$6:$AE$352,2,FALSE),"")</f>
        <v/>
      </c>
      <c r="I419" s="45" t="str">
        <f>IFERROR(VLOOKUP(G419,$AD$6:$AH$352,3,FALSE),"")</f>
        <v/>
      </c>
      <c r="J419" s="80"/>
      <c r="K419" s="80"/>
      <c r="L419" s="80"/>
      <c r="M419" s="80"/>
      <c r="N419" s="306"/>
      <c r="O419" s="175" t="str">
        <f>IF(C419="","",'OPĆI DIO'!$C$1)</f>
        <v/>
      </c>
      <c r="P419" s="40" t="str">
        <f t="shared" si="52"/>
        <v/>
      </c>
      <c r="Q419" s="40" t="str">
        <f t="shared" si="53"/>
        <v/>
      </c>
      <c r="R419" s="40" t="str">
        <f t="shared" si="54"/>
        <v/>
      </c>
      <c r="S419" s="40" t="str">
        <f t="shared" si="55"/>
        <v/>
      </c>
      <c r="T419" s="40" t="str">
        <f t="shared" si="56"/>
        <v/>
      </c>
    </row>
    <row r="420" spans="1:20">
      <c r="A420" s="44" t="str">
        <f>IF(C420="","",VLOOKUP('OPĆI DIO'!$C$1,'OPĆI DIO'!$O$4:$X$137,10,FALSE))</f>
        <v/>
      </c>
      <c r="B420" s="44" t="str">
        <f>IF(C420="","",VLOOKUP('OPĆI DIO'!$C$1,'OPĆI DIO'!$O$4:$X$137,9,FALSE))</f>
        <v/>
      </c>
      <c r="C420" s="50"/>
      <c r="D420" s="45" t="str">
        <f t="shared" si="57"/>
        <v/>
      </c>
      <c r="E420" s="50"/>
      <c r="F420" s="45" t="str">
        <f>IFERROR(VLOOKUP(E420,$X$5:$Z$128,2,FALSE),"")</f>
        <v/>
      </c>
      <c r="G420" s="81"/>
      <c r="H420" s="45" t="str">
        <f>IFERROR(VLOOKUP(G420,$AD$6:$AE$352,2,FALSE),"")</f>
        <v/>
      </c>
      <c r="I420" s="45" t="str">
        <f>IFERROR(VLOOKUP(G420,$AD$6:$AH$352,3,FALSE),"")</f>
        <v/>
      </c>
      <c r="J420" s="80"/>
      <c r="K420" s="80"/>
      <c r="L420" s="80"/>
      <c r="M420" s="80"/>
      <c r="N420" s="306"/>
      <c r="O420" s="175" t="str">
        <f>IF(C420="","",'OPĆI DIO'!$C$1)</f>
        <v/>
      </c>
      <c r="P420" s="40" t="str">
        <f t="shared" si="52"/>
        <v/>
      </c>
      <c r="Q420" s="40" t="str">
        <f t="shared" si="53"/>
        <v/>
      </c>
      <c r="R420" s="40" t="str">
        <f t="shared" si="54"/>
        <v/>
      </c>
      <c r="S420" s="40" t="str">
        <f t="shared" si="55"/>
        <v/>
      </c>
      <c r="T420" s="40" t="str">
        <f t="shared" si="56"/>
        <v/>
      </c>
    </row>
    <row r="421" spans="1:20">
      <c r="A421" s="44" t="str">
        <f>IF(C421="","",VLOOKUP('OPĆI DIO'!$C$1,'OPĆI DIO'!$O$4:$X$137,10,FALSE))</f>
        <v/>
      </c>
      <c r="B421" s="44" t="str">
        <f>IF(C421="","",VLOOKUP('OPĆI DIO'!$C$1,'OPĆI DIO'!$O$4:$X$137,9,FALSE))</f>
        <v/>
      </c>
      <c r="C421" s="50"/>
      <c r="D421" s="45" t="str">
        <f t="shared" si="57"/>
        <v/>
      </c>
      <c r="E421" s="50"/>
      <c r="F421" s="45" t="str">
        <f>IFERROR(VLOOKUP(E421,$X$5:$Z$128,2,FALSE),"")</f>
        <v/>
      </c>
      <c r="G421" s="81"/>
      <c r="H421" s="45" t="str">
        <f>IFERROR(VLOOKUP(G421,$AD$6:$AE$352,2,FALSE),"")</f>
        <v/>
      </c>
      <c r="I421" s="45" t="str">
        <f>IFERROR(VLOOKUP(G421,$AD$6:$AH$352,3,FALSE),"")</f>
        <v/>
      </c>
      <c r="J421" s="80"/>
      <c r="K421" s="80"/>
      <c r="L421" s="80"/>
      <c r="M421" s="80"/>
      <c r="N421" s="306"/>
      <c r="O421" s="175" t="str">
        <f>IF(C421="","",'OPĆI DIO'!$C$1)</f>
        <v/>
      </c>
      <c r="P421" s="40" t="str">
        <f t="shared" si="52"/>
        <v/>
      </c>
      <c r="Q421" s="40" t="str">
        <f t="shared" si="53"/>
        <v/>
      </c>
      <c r="R421" s="40" t="str">
        <f t="shared" si="54"/>
        <v/>
      </c>
      <c r="S421" s="40" t="str">
        <f t="shared" si="55"/>
        <v/>
      </c>
      <c r="T421" s="40" t="str">
        <f t="shared" si="56"/>
        <v/>
      </c>
    </row>
    <row r="422" spans="1:20">
      <c r="A422" s="44" t="str">
        <f>IF(C422="","",VLOOKUP('OPĆI DIO'!$C$1,'OPĆI DIO'!$O$4:$X$137,10,FALSE))</f>
        <v/>
      </c>
      <c r="B422" s="44" t="str">
        <f>IF(C422="","",VLOOKUP('OPĆI DIO'!$C$1,'OPĆI DIO'!$O$4:$X$137,9,FALSE))</f>
        <v/>
      </c>
      <c r="C422" s="50"/>
      <c r="D422" s="45" t="str">
        <f t="shared" si="57"/>
        <v/>
      </c>
      <c r="E422" s="50"/>
      <c r="F422" s="45" t="str">
        <f>IFERROR(VLOOKUP(E422,$X$5:$Z$128,2,FALSE),"")</f>
        <v/>
      </c>
      <c r="G422" s="81"/>
      <c r="H422" s="45" t="str">
        <f>IFERROR(VLOOKUP(G422,$AD$6:$AE$352,2,FALSE),"")</f>
        <v/>
      </c>
      <c r="I422" s="45" t="str">
        <f>IFERROR(VLOOKUP(G422,$AD$6:$AH$352,3,FALSE),"")</f>
        <v/>
      </c>
      <c r="J422" s="80"/>
      <c r="K422" s="80"/>
      <c r="L422" s="80"/>
      <c r="M422" s="80"/>
      <c r="N422" s="306"/>
      <c r="O422" s="175" t="str">
        <f>IF(C422="","",'OPĆI DIO'!$C$1)</f>
        <v/>
      </c>
      <c r="P422" s="40" t="str">
        <f t="shared" si="52"/>
        <v/>
      </c>
      <c r="Q422" s="40" t="str">
        <f t="shared" si="53"/>
        <v/>
      </c>
      <c r="R422" s="40" t="str">
        <f t="shared" si="54"/>
        <v/>
      </c>
      <c r="S422" s="40" t="str">
        <f t="shared" si="55"/>
        <v/>
      </c>
      <c r="T422" s="40" t="str">
        <f t="shared" si="56"/>
        <v/>
      </c>
    </row>
    <row r="423" spans="1:20">
      <c r="A423" s="44" t="str">
        <f>IF(C423="","",VLOOKUP('OPĆI DIO'!$C$1,'OPĆI DIO'!$O$4:$X$137,10,FALSE))</f>
        <v/>
      </c>
      <c r="B423" s="44" t="str">
        <f>IF(C423="","",VLOOKUP('OPĆI DIO'!$C$1,'OPĆI DIO'!$O$4:$X$137,9,FALSE))</f>
        <v/>
      </c>
      <c r="C423" s="50"/>
      <c r="D423" s="45" t="str">
        <f t="shared" si="57"/>
        <v/>
      </c>
      <c r="E423" s="50"/>
      <c r="F423" s="45" t="str">
        <f>IFERROR(VLOOKUP(E423,$X$5:$Z$128,2,FALSE),"")</f>
        <v/>
      </c>
      <c r="G423" s="81"/>
      <c r="H423" s="45" t="str">
        <f>IFERROR(VLOOKUP(G423,$AD$6:$AE$352,2,FALSE),"")</f>
        <v/>
      </c>
      <c r="I423" s="45" t="str">
        <f>IFERROR(VLOOKUP(G423,$AD$6:$AH$352,3,FALSE),"")</f>
        <v/>
      </c>
      <c r="J423" s="80"/>
      <c r="K423" s="80"/>
      <c r="L423" s="80"/>
      <c r="M423" s="80"/>
      <c r="N423" s="306"/>
      <c r="O423" s="175" t="str">
        <f>IF(C423="","",'OPĆI DIO'!$C$1)</f>
        <v/>
      </c>
      <c r="P423" s="40" t="str">
        <f t="shared" si="52"/>
        <v/>
      </c>
      <c r="Q423" s="40" t="str">
        <f t="shared" si="53"/>
        <v/>
      </c>
      <c r="R423" s="40" t="str">
        <f t="shared" si="54"/>
        <v/>
      </c>
      <c r="S423" s="40" t="str">
        <f t="shared" si="55"/>
        <v/>
      </c>
      <c r="T423" s="40" t="str">
        <f t="shared" si="56"/>
        <v/>
      </c>
    </row>
    <row r="424" spans="1:20">
      <c r="A424" s="44" t="str">
        <f>IF(C424="","",VLOOKUP('OPĆI DIO'!$C$1,'OPĆI DIO'!$O$4:$X$137,10,FALSE))</f>
        <v/>
      </c>
      <c r="B424" s="44" t="str">
        <f>IF(C424="","",VLOOKUP('OPĆI DIO'!$C$1,'OPĆI DIO'!$O$4:$X$137,9,FALSE))</f>
        <v/>
      </c>
      <c r="C424" s="50"/>
      <c r="D424" s="45" t="str">
        <f t="shared" si="57"/>
        <v/>
      </c>
      <c r="E424" s="50"/>
      <c r="F424" s="45" t="str">
        <f>IFERROR(VLOOKUP(E424,$X$5:$Z$128,2,FALSE),"")</f>
        <v/>
      </c>
      <c r="G424" s="81"/>
      <c r="H424" s="45" t="str">
        <f>IFERROR(VLOOKUP(G424,$AD$6:$AE$352,2,FALSE),"")</f>
        <v/>
      </c>
      <c r="I424" s="45" t="str">
        <f>IFERROR(VLOOKUP(G424,$AD$6:$AH$352,3,FALSE),"")</f>
        <v/>
      </c>
      <c r="J424" s="80"/>
      <c r="K424" s="80"/>
      <c r="L424" s="80"/>
      <c r="M424" s="80"/>
      <c r="N424" s="306"/>
      <c r="O424" s="175" t="str">
        <f>IF(C424="","",'OPĆI DIO'!$C$1)</f>
        <v/>
      </c>
      <c r="P424" s="40" t="str">
        <f t="shared" si="52"/>
        <v/>
      </c>
      <c r="Q424" s="40" t="str">
        <f t="shared" si="53"/>
        <v/>
      </c>
      <c r="R424" s="40" t="str">
        <f t="shared" si="54"/>
        <v/>
      </c>
      <c r="S424" s="40" t="str">
        <f t="shared" si="55"/>
        <v/>
      </c>
      <c r="T424" s="40" t="str">
        <f t="shared" si="56"/>
        <v/>
      </c>
    </row>
    <row r="425" spans="1:20">
      <c r="A425" s="44" t="str">
        <f>IF(C425="","",VLOOKUP('OPĆI DIO'!$C$1,'OPĆI DIO'!$O$4:$X$137,10,FALSE))</f>
        <v/>
      </c>
      <c r="B425" s="44" t="str">
        <f>IF(C425="","",VLOOKUP('OPĆI DIO'!$C$1,'OPĆI DIO'!$O$4:$X$137,9,FALSE))</f>
        <v/>
      </c>
      <c r="C425" s="50"/>
      <c r="D425" s="45" t="str">
        <f t="shared" si="57"/>
        <v/>
      </c>
      <c r="E425" s="50"/>
      <c r="F425" s="45" t="str">
        <f>IFERROR(VLOOKUP(E425,$X$5:$Z$128,2,FALSE),"")</f>
        <v/>
      </c>
      <c r="G425" s="81"/>
      <c r="H425" s="45" t="str">
        <f>IFERROR(VLOOKUP(G425,$AD$6:$AE$352,2,FALSE),"")</f>
        <v/>
      </c>
      <c r="I425" s="45" t="str">
        <f>IFERROR(VLOOKUP(G425,$AD$6:$AH$352,3,FALSE),"")</f>
        <v/>
      </c>
      <c r="J425" s="80"/>
      <c r="K425" s="80"/>
      <c r="L425" s="80"/>
      <c r="M425" s="80"/>
      <c r="N425" s="306"/>
      <c r="O425" s="175" t="str">
        <f>IF(C425="","",'OPĆI DIO'!$C$1)</f>
        <v/>
      </c>
      <c r="P425" s="40" t="str">
        <f t="shared" si="52"/>
        <v/>
      </c>
      <c r="Q425" s="40" t="str">
        <f t="shared" si="53"/>
        <v/>
      </c>
      <c r="R425" s="40" t="str">
        <f t="shared" si="54"/>
        <v/>
      </c>
      <c r="S425" s="40" t="str">
        <f t="shared" si="55"/>
        <v/>
      </c>
      <c r="T425" s="40" t="str">
        <f t="shared" si="56"/>
        <v/>
      </c>
    </row>
    <row r="426" spans="1:20">
      <c r="A426" s="44" t="str">
        <f>IF(C426="","",VLOOKUP('OPĆI DIO'!$C$1,'OPĆI DIO'!$O$4:$X$137,10,FALSE))</f>
        <v/>
      </c>
      <c r="B426" s="44" t="str">
        <f>IF(C426="","",VLOOKUP('OPĆI DIO'!$C$1,'OPĆI DIO'!$O$4:$X$137,9,FALSE))</f>
        <v/>
      </c>
      <c r="C426" s="50"/>
      <c r="D426" s="45" t="str">
        <f t="shared" si="57"/>
        <v/>
      </c>
      <c r="E426" s="50"/>
      <c r="F426" s="45" t="str">
        <f>IFERROR(VLOOKUP(E426,$X$5:$Z$128,2,FALSE),"")</f>
        <v/>
      </c>
      <c r="G426" s="81"/>
      <c r="H426" s="45" t="str">
        <f>IFERROR(VLOOKUP(G426,$AD$6:$AE$352,2,FALSE),"")</f>
        <v/>
      </c>
      <c r="I426" s="45" t="str">
        <f>IFERROR(VLOOKUP(G426,$AD$6:$AH$352,3,FALSE),"")</f>
        <v/>
      </c>
      <c r="J426" s="80"/>
      <c r="K426" s="80"/>
      <c r="L426" s="80"/>
      <c r="M426" s="80"/>
      <c r="N426" s="306"/>
      <c r="O426" s="175" t="str">
        <f>IF(C426="","",'OPĆI DIO'!$C$1)</f>
        <v/>
      </c>
      <c r="P426" s="40" t="str">
        <f t="shared" si="52"/>
        <v/>
      </c>
      <c r="Q426" s="40" t="str">
        <f t="shared" si="53"/>
        <v/>
      </c>
      <c r="R426" s="40" t="str">
        <f t="shared" si="54"/>
        <v/>
      </c>
      <c r="S426" s="40" t="str">
        <f t="shared" si="55"/>
        <v/>
      </c>
      <c r="T426" s="40" t="str">
        <f t="shared" si="56"/>
        <v/>
      </c>
    </row>
    <row r="427" spans="1:20">
      <c r="A427" s="44" t="str">
        <f>IF(C427="","",VLOOKUP('OPĆI DIO'!$C$1,'OPĆI DIO'!$O$4:$X$137,10,FALSE))</f>
        <v/>
      </c>
      <c r="B427" s="44" t="str">
        <f>IF(C427="","",VLOOKUP('OPĆI DIO'!$C$1,'OPĆI DIO'!$O$4:$X$137,9,FALSE))</f>
        <v/>
      </c>
      <c r="C427" s="50"/>
      <c r="D427" s="45" t="str">
        <f t="shared" si="57"/>
        <v/>
      </c>
      <c r="E427" s="50"/>
      <c r="F427" s="45" t="str">
        <f>IFERROR(VLOOKUP(E427,$X$5:$Z$128,2,FALSE),"")</f>
        <v/>
      </c>
      <c r="G427" s="81"/>
      <c r="H427" s="45" t="str">
        <f>IFERROR(VLOOKUP(G427,$AD$6:$AE$352,2,FALSE),"")</f>
        <v/>
      </c>
      <c r="I427" s="45" t="str">
        <f>IFERROR(VLOOKUP(G427,$AD$6:$AH$352,3,FALSE),"")</f>
        <v/>
      </c>
      <c r="J427" s="80"/>
      <c r="K427" s="80"/>
      <c r="L427" s="80"/>
      <c r="M427" s="80"/>
      <c r="N427" s="306"/>
      <c r="O427" s="175" t="str">
        <f>IF(C427="","",'OPĆI DIO'!$C$1)</f>
        <v/>
      </c>
      <c r="P427" s="40" t="str">
        <f t="shared" si="52"/>
        <v/>
      </c>
      <c r="Q427" s="40" t="str">
        <f t="shared" si="53"/>
        <v/>
      </c>
      <c r="R427" s="40" t="str">
        <f t="shared" si="54"/>
        <v/>
      </c>
      <c r="S427" s="40" t="str">
        <f t="shared" si="55"/>
        <v/>
      </c>
      <c r="T427" s="40" t="str">
        <f t="shared" si="56"/>
        <v/>
      </c>
    </row>
    <row r="428" spans="1:20">
      <c r="A428" s="44" t="str">
        <f>IF(C428="","",VLOOKUP('OPĆI DIO'!$C$1,'OPĆI DIO'!$O$4:$X$137,10,FALSE))</f>
        <v/>
      </c>
      <c r="B428" s="44" t="str">
        <f>IF(C428="","",VLOOKUP('OPĆI DIO'!$C$1,'OPĆI DIO'!$O$4:$X$137,9,FALSE))</f>
        <v/>
      </c>
      <c r="C428" s="50"/>
      <c r="D428" s="45" t="str">
        <f t="shared" si="57"/>
        <v/>
      </c>
      <c r="E428" s="50"/>
      <c r="F428" s="45" t="str">
        <f>IFERROR(VLOOKUP(E428,$X$5:$Z$128,2,FALSE),"")</f>
        <v/>
      </c>
      <c r="G428" s="81"/>
      <c r="H428" s="45" t="str">
        <f>IFERROR(VLOOKUP(G428,$AD$6:$AE$352,2,FALSE),"")</f>
        <v/>
      </c>
      <c r="I428" s="45" t="str">
        <f>IFERROR(VLOOKUP(G428,$AD$6:$AH$352,3,FALSE),"")</f>
        <v/>
      </c>
      <c r="J428" s="80"/>
      <c r="K428" s="80"/>
      <c r="L428" s="80"/>
      <c r="M428" s="80"/>
      <c r="N428" s="306"/>
      <c r="O428" s="175" t="str">
        <f>IF(C428="","",'OPĆI DIO'!$C$1)</f>
        <v/>
      </c>
      <c r="P428" s="40" t="str">
        <f t="shared" si="52"/>
        <v/>
      </c>
      <c r="Q428" s="40" t="str">
        <f t="shared" si="53"/>
        <v/>
      </c>
      <c r="R428" s="40" t="str">
        <f t="shared" si="54"/>
        <v/>
      </c>
      <c r="S428" s="40" t="str">
        <f t="shared" si="55"/>
        <v/>
      </c>
      <c r="T428" s="40" t="str">
        <f t="shared" si="56"/>
        <v/>
      </c>
    </row>
    <row r="429" spans="1:20">
      <c r="A429" s="44" t="str">
        <f>IF(C429="","",VLOOKUP('OPĆI DIO'!$C$1,'OPĆI DIO'!$O$4:$X$137,10,FALSE))</f>
        <v/>
      </c>
      <c r="B429" s="44" t="str">
        <f>IF(C429="","",VLOOKUP('OPĆI DIO'!$C$1,'OPĆI DIO'!$O$4:$X$137,9,FALSE))</f>
        <v/>
      </c>
      <c r="C429" s="50"/>
      <c r="D429" s="45" t="str">
        <f t="shared" si="57"/>
        <v/>
      </c>
      <c r="E429" s="50"/>
      <c r="F429" s="45" t="str">
        <f>IFERROR(VLOOKUP(E429,$X$5:$Z$128,2,FALSE),"")</f>
        <v/>
      </c>
      <c r="G429" s="81"/>
      <c r="H429" s="45" t="str">
        <f>IFERROR(VLOOKUP(G429,$AD$6:$AE$352,2,FALSE),"")</f>
        <v/>
      </c>
      <c r="I429" s="45" t="str">
        <f>IFERROR(VLOOKUP(G429,$AD$6:$AH$352,3,FALSE),"")</f>
        <v/>
      </c>
      <c r="J429" s="80"/>
      <c r="K429" s="80"/>
      <c r="L429" s="80"/>
      <c r="M429" s="80"/>
      <c r="N429" s="306"/>
      <c r="O429" s="175" t="str">
        <f>IF(C429="","",'OPĆI DIO'!$C$1)</f>
        <v/>
      </c>
      <c r="P429" s="40" t="str">
        <f t="shared" si="52"/>
        <v/>
      </c>
      <c r="Q429" s="40" t="str">
        <f t="shared" si="53"/>
        <v/>
      </c>
      <c r="R429" s="40" t="str">
        <f t="shared" si="54"/>
        <v/>
      </c>
      <c r="S429" s="40" t="str">
        <f t="shared" si="55"/>
        <v/>
      </c>
      <c r="T429" s="40" t="str">
        <f t="shared" si="56"/>
        <v/>
      </c>
    </row>
    <row r="430" spans="1:20">
      <c r="A430" s="44" t="str">
        <f>IF(C430="","",VLOOKUP('OPĆI DIO'!$C$1,'OPĆI DIO'!$O$4:$X$137,10,FALSE))</f>
        <v/>
      </c>
      <c r="B430" s="44" t="str">
        <f>IF(C430="","",VLOOKUP('OPĆI DIO'!$C$1,'OPĆI DIO'!$O$4:$X$137,9,FALSE))</f>
        <v/>
      </c>
      <c r="C430" s="50"/>
      <c r="D430" s="45" t="str">
        <f t="shared" si="57"/>
        <v/>
      </c>
      <c r="E430" s="50"/>
      <c r="F430" s="45" t="str">
        <f>IFERROR(VLOOKUP(E430,$X$5:$Z$128,2,FALSE),"")</f>
        <v/>
      </c>
      <c r="G430" s="81"/>
      <c r="H430" s="45" t="str">
        <f>IFERROR(VLOOKUP(G430,$AD$6:$AE$352,2,FALSE),"")</f>
        <v/>
      </c>
      <c r="I430" s="45" t="str">
        <f>IFERROR(VLOOKUP(G430,$AD$6:$AH$352,3,FALSE),"")</f>
        <v/>
      </c>
      <c r="J430" s="80"/>
      <c r="K430" s="80"/>
      <c r="L430" s="80"/>
      <c r="M430" s="80"/>
      <c r="N430" s="306"/>
      <c r="O430" s="175" t="str">
        <f>IF(C430="","",'OPĆI DIO'!$C$1)</f>
        <v/>
      </c>
      <c r="P430" s="40" t="str">
        <f t="shared" si="52"/>
        <v/>
      </c>
      <c r="Q430" s="40" t="str">
        <f t="shared" si="53"/>
        <v/>
      </c>
      <c r="R430" s="40" t="str">
        <f t="shared" si="54"/>
        <v/>
      </c>
      <c r="S430" s="40" t="str">
        <f t="shared" si="55"/>
        <v/>
      </c>
      <c r="T430" s="40" t="str">
        <f t="shared" si="56"/>
        <v/>
      </c>
    </row>
    <row r="431" spans="1:20">
      <c r="A431" s="44" t="str">
        <f>IF(C431="","",VLOOKUP('OPĆI DIO'!$C$1,'OPĆI DIO'!$O$4:$X$137,10,FALSE))</f>
        <v/>
      </c>
      <c r="B431" s="44" t="str">
        <f>IF(C431="","",VLOOKUP('OPĆI DIO'!$C$1,'OPĆI DIO'!$O$4:$X$137,9,FALSE))</f>
        <v/>
      </c>
      <c r="C431" s="50"/>
      <c r="D431" s="45" t="str">
        <f t="shared" si="57"/>
        <v/>
      </c>
      <c r="E431" s="50"/>
      <c r="F431" s="45" t="str">
        <f>IFERROR(VLOOKUP(E431,$X$5:$Z$128,2,FALSE),"")</f>
        <v/>
      </c>
      <c r="G431" s="81"/>
      <c r="H431" s="45" t="str">
        <f>IFERROR(VLOOKUP(G431,$AD$6:$AE$352,2,FALSE),"")</f>
        <v/>
      </c>
      <c r="I431" s="45" t="str">
        <f>IFERROR(VLOOKUP(G431,$AD$6:$AH$352,3,FALSE),"")</f>
        <v/>
      </c>
      <c r="J431" s="80"/>
      <c r="K431" s="80"/>
      <c r="L431" s="80"/>
      <c r="M431" s="80"/>
      <c r="N431" s="306"/>
      <c r="O431" s="175" t="str">
        <f>IF(C431="","",'OPĆI DIO'!$C$1)</f>
        <v/>
      </c>
      <c r="P431" s="40" t="str">
        <f t="shared" si="52"/>
        <v/>
      </c>
      <c r="Q431" s="40" t="str">
        <f t="shared" si="53"/>
        <v/>
      </c>
      <c r="R431" s="40" t="str">
        <f t="shared" si="54"/>
        <v/>
      </c>
      <c r="S431" s="40" t="str">
        <f t="shared" si="55"/>
        <v/>
      </c>
      <c r="T431" s="40" t="str">
        <f t="shared" si="56"/>
        <v/>
      </c>
    </row>
    <row r="432" spans="1:20">
      <c r="A432" s="44" t="str">
        <f>IF(C432="","",VLOOKUP('OPĆI DIO'!$C$1,'OPĆI DIO'!$O$4:$X$137,10,FALSE))</f>
        <v/>
      </c>
      <c r="B432" s="44" t="str">
        <f>IF(C432="","",VLOOKUP('OPĆI DIO'!$C$1,'OPĆI DIO'!$O$4:$X$137,9,FALSE))</f>
        <v/>
      </c>
      <c r="C432" s="50"/>
      <c r="D432" s="45" t="str">
        <f t="shared" si="57"/>
        <v/>
      </c>
      <c r="E432" s="50"/>
      <c r="F432" s="45" t="str">
        <f>IFERROR(VLOOKUP(E432,$X$5:$Z$128,2,FALSE),"")</f>
        <v/>
      </c>
      <c r="G432" s="81"/>
      <c r="H432" s="45" t="str">
        <f>IFERROR(VLOOKUP(G432,$AD$6:$AE$352,2,FALSE),"")</f>
        <v/>
      </c>
      <c r="I432" s="45" t="str">
        <f>IFERROR(VLOOKUP(G432,$AD$6:$AH$352,3,FALSE),"")</f>
        <v/>
      </c>
      <c r="J432" s="80"/>
      <c r="K432" s="80"/>
      <c r="L432" s="80"/>
      <c r="M432" s="80"/>
      <c r="N432" s="306"/>
      <c r="O432" s="175" t="str">
        <f>IF(C432="","",'OPĆI DIO'!$C$1)</f>
        <v/>
      </c>
      <c r="P432" s="40" t="str">
        <f t="shared" si="52"/>
        <v/>
      </c>
      <c r="Q432" s="40" t="str">
        <f t="shared" si="53"/>
        <v/>
      </c>
      <c r="R432" s="40" t="str">
        <f t="shared" si="54"/>
        <v/>
      </c>
      <c r="S432" s="40" t="str">
        <f t="shared" si="55"/>
        <v/>
      </c>
      <c r="T432" s="40" t="str">
        <f t="shared" si="56"/>
        <v/>
      </c>
    </row>
    <row r="433" spans="1:20">
      <c r="A433" s="44" t="str">
        <f>IF(C433="","",VLOOKUP('OPĆI DIO'!$C$1,'OPĆI DIO'!$O$4:$X$137,10,FALSE))</f>
        <v/>
      </c>
      <c r="B433" s="44" t="str">
        <f>IF(C433="","",VLOOKUP('OPĆI DIO'!$C$1,'OPĆI DIO'!$O$4:$X$137,9,FALSE))</f>
        <v/>
      </c>
      <c r="C433" s="50"/>
      <c r="D433" s="45" t="str">
        <f t="shared" si="57"/>
        <v/>
      </c>
      <c r="E433" s="50"/>
      <c r="F433" s="45" t="str">
        <f>IFERROR(VLOOKUP(E433,$X$5:$Z$128,2,FALSE),"")</f>
        <v/>
      </c>
      <c r="G433" s="81"/>
      <c r="H433" s="45" t="str">
        <f>IFERROR(VLOOKUP(G433,$AD$6:$AE$352,2,FALSE),"")</f>
        <v/>
      </c>
      <c r="I433" s="45" t="str">
        <f>IFERROR(VLOOKUP(G433,$AD$6:$AH$352,3,FALSE),"")</f>
        <v/>
      </c>
      <c r="J433" s="80"/>
      <c r="K433" s="80"/>
      <c r="L433" s="80"/>
      <c r="M433" s="80"/>
      <c r="N433" s="306"/>
      <c r="O433" s="175" t="str">
        <f>IF(C433="","",'OPĆI DIO'!$C$1)</f>
        <v/>
      </c>
      <c r="P433" s="40" t="str">
        <f t="shared" si="52"/>
        <v/>
      </c>
      <c r="Q433" s="40" t="str">
        <f t="shared" si="53"/>
        <v/>
      </c>
      <c r="R433" s="40" t="str">
        <f t="shared" si="54"/>
        <v/>
      </c>
      <c r="S433" s="40" t="str">
        <f t="shared" si="55"/>
        <v/>
      </c>
      <c r="T433" s="40" t="str">
        <f t="shared" si="56"/>
        <v/>
      </c>
    </row>
    <row r="434" spans="1:20">
      <c r="A434" s="44" t="str">
        <f>IF(C434="","",VLOOKUP('OPĆI DIO'!$C$1,'OPĆI DIO'!$O$4:$X$137,10,FALSE))</f>
        <v/>
      </c>
      <c r="B434" s="44" t="str">
        <f>IF(C434="","",VLOOKUP('OPĆI DIO'!$C$1,'OPĆI DIO'!$O$4:$X$137,9,FALSE))</f>
        <v/>
      </c>
      <c r="C434" s="50"/>
      <c r="D434" s="45" t="str">
        <f t="shared" si="57"/>
        <v/>
      </c>
      <c r="E434" s="50"/>
      <c r="F434" s="45" t="str">
        <f>IFERROR(VLOOKUP(E434,$X$5:$Z$128,2,FALSE),"")</f>
        <v/>
      </c>
      <c r="G434" s="81"/>
      <c r="H434" s="45" t="str">
        <f>IFERROR(VLOOKUP(G434,$AD$6:$AE$352,2,FALSE),"")</f>
        <v/>
      </c>
      <c r="I434" s="45" t="str">
        <f>IFERROR(VLOOKUP(G434,$AD$6:$AH$352,3,FALSE),"")</f>
        <v/>
      </c>
      <c r="J434" s="80"/>
      <c r="K434" s="80"/>
      <c r="L434" s="80"/>
      <c r="M434" s="80"/>
      <c r="N434" s="306"/>
      <c r="O434" s="175" t="str">
        <f>IF(C434="","",'OPĆI DIO'!$C$1)</f>
        <v/>
      </c>
      <c r="P434" s="40" t="str">
        <f t="shared" si="52"/>
        <v/>
      </c>
      <c r="Q434" s="40" t="str">
        <f t="shared" si="53"/>
        <v/>
      </c>
      <c r="R434" s="40" t="str">
        <f t="shared" si="54"/>
        <v/>
      </c>
      <c r="S434" s="40" t="str">
        <f t="shared" si="55"/>
        <v/>
      </c>
      <c r="T434" s="40" t="str">
        <f t="shared" si="56"/>
        <v/>
      </c>
    </row>
    <row r="435" spans="1:20">
      <c r="A435" s="44" t="str">
        <f>IF(C435="","",VLOOKUP('OPĆI DIO'!$C$1,'OPĆI DIO'!$O$4:$X$137,10,FALSE))</f>
        <v/>
      </c>
      <c r="B435" s="44" t="str">
        <f>IF(C435="","",VLOOKUP('OPĆI DIO'!$C$1,'OPĆI DIO'!$O$4:$X$137,9,FALSE))</f>
        <v/>
      </c>
      <c r="C435" s="50"/>
      <c r="D435" s="45" t="str">
        <f t="shared" si="57"/>
        <v/>
      </c>
      <c r="E435" s="50"/>
      <c r="F435" s="45" t="str">
        <f>IFERROR(VLOOKUP(E435,$X$5:$Z$128,2,FALSE),"")</f>
        <v/>
      </c>
      <c r="G435" s="81"/>
      <c r="H435" s="45" t="str">
        <f>IFERROR(VLOOKUP(G435,$AD$6:$AE$352,2,FALSE),"")</f>
        <v/>
      </c>
      <c r="I435" s="45" t="str">
        <f>IFERROR(VLOOKUP(G435,$AD$6:$AH$352,3,FALSE),"")</f>
        <v/>
      </c>
      <c r="J435" s="80"/>
      <c r="K435" s="80"/>
      <c r="L435" s="80"/>
      <c r="M435" s="80"/>
      <c r="N435" s="306"/>
      <c r="O435" s="175" t="str">
        <f>IF(C435="","",'OPĆI DIO'!$C$1)</f>
        <v/>
      </c>
      <c r="P435" s="40" t="str">
        <f t="shared" si="52"/>
        <v/>
      </c>
      <c r="Q435" s="40" t="str">
        <f t="shared" si="53"/>
        <v/>
      </c>
      <c r="R435" s="40" t="str">
        <f t="shared" si="54"/>
        <v/>
      </c>
      <c r="S435" s="40" t="str">
        <f t="shared" si="55"/>
        <v/>
      </c>
      <c r="T435" s="40" t="str">
        <f t="shared" si="56"/>
        <v/>
      </c>
    </row>
    <row r="436" spans="1:20">
      <c r="A436" s="44" t="str">
        <f>IF(C436="","",VLOOKUP('OPĆI DIO'!$C$1,'OPĆI DIO'!$O$4:$X$137,10,FALSE))</f>
        <v/>
      </c>
      <c r="B436" s="44" t="str">
        <f>IF(C436="","",VLOOKUP('OPĆI DIO'!$C$1,'OPĆI DIO'!$O$4:$X$137,9,FALSE))</f>
        <v/>
      </c>
      <c r="C436" s="50"/>
      <c r="D436" s="45" t="str">
        <f t="shared" si="57"/>
        <v/>
      </c>
      <c r="E436" s="50"/>
      <c r="F436" s="45" t="str">
        <f>IFERROR(VLOOKUP(E436,$X$5:$Z$128,2,FALSE),"")</f>
        <v/>
      </c>
      <c r="G436" s="81"/>
      <c r="H436" s="45" t="str">
        <f>IFERROR(VLOOKUP(G436,$AD$6:$AE$352,2,FALSE),"")</f>
        <v/>
      </c>
      <c r="I436" s="45" t="str">
        <f>IFERROR(VLOOKUP(G436,$AD$6:$AH$352,3,FALSE),"")</f>
        <v/>
      </c>
      <c r="J436" s="80"/>
      <c r="K436" s="80"/>
      <c r="L436" s="80"/>
      <c r="M436" s="80"/>
      <c r="N436" s="306"/>
      <c r="O436" s="175" t="str">
        <f>IF(C436="","",'OPĆI DIO'!$C$1)</f>
        <v/>
      </c>
      <c r="P436" s="40" t="str">
        <f t="shared" si="52"/>
        <v/>
      </c>
      <c r="Q436" s="40" t="str">
        <f t="shared" si="53"/>
        <v/>
      </c>
      <c r="R436" s="40" t="str">
        <f t="shared" si="54"/>
        <v/>
      </c>
      <c r="S436" s="40" t="str">
        <f t="shared" si="55"/>
        <v/>
      </c>
      <c r="T436" s="40" t="str">
        <f t="shared" si="56"/>
        <v/>
      </c>
    </row>
    <row r="437" spans="1:20">
      <c r="A437" s="44" t="str">
        <f>IF(C437="","",VLOOKUP('OPĆI DIO'!$C$1,'OPĆI DIO'!$O$4:$X$137,10,FALSE))</f>
        <v/>
      </c>
      <c r="B437" s="44" t="str">
        <f>IF(C437="","",VLOOKUP('OPĆI DIO'!$C$1,'OPĆI DIO'!$O$4:$X$137,9,FALSE))</f>
        <v/>
      </c>
      <c r="C437" s="50"/>
      <c r="D437" s="45" t="str">
        <f t="shared" si="57"/>
        <v/>
      </c>
      <c r="E437" s="50"/>
      <c r="F437" s="45" t="str">
        <f>IFERROR(VLOOKUP(E437,$X$5:$Z$128,2,FALSE),"")</f>
        <v/>
      </c>
      <c r="G437" s="81"/>
      <c r="H437" s="45" t="str">
        <f>IFERROR(VLOOKUP(G437,$AD$6:$AE$352,2,FALSE),"")</f>
        <v/>
      </c>
      <c r="I437" s="45" t="str">
        <f>IFERROR(VLOOKUP(G437,$AD$6:$AH$352,3,FALSE),"")</f>
        <v/>
      </c>
      <c r="J437" s="80"/>
      <c r="K437" s="80"/>
      <c r="L437" s="80"/>
      <c r="M437" s="80"/>
      <c r="N437" s="306"/>
      <c r="O437" s="175" t="str">
        <f>IF(C437="","",'OPĆI DIO'!$C$1)</f>
        <v/>
      </c>
      <c r="P437" s="40" t="str">
        <f t="shared" si="52"/>
        <v/>
      </c>
      <c r="Q437" s="40" t="str">
        <f t="shared" si="53"/>
        <v/>
      </c>
      <c r="R437" s="40" t="str">
        <f t="shared" si="54"/>
        <v/>
      </c>
      <c r="S437" s="40" t="str">
        <f t="shared" si="55"/>
        <v/>
      </c>
      <c r="T437" s="40" t="str">
        <f t="shared" si="56"/>
        <v/>
      </c>
    </row>
    <row r="438" spans="1:20">
      <c r="A438" s="44" t="str">
        <f>IF(C438="","",VLOOKUP('OPĆI DIO'!$C$1,'OPĆI DIO'!$O$4:$X$137,10,FALSE))</f>
        <v/>
      </c>
      <c r="B438" s="44" t="str">
        <f>IF(C438="","",VLOOKUP('OPĆI DIO'!$C$1,'OPĆI DIO'!$O$4:$X$137,9,FALSE))</f>
        <v/>
      </c>
      <c r="C438" s="50"/>
      <c r="D438" s="45" t="str">
        <f t="shared" si="57"/>
        <v/>
      </c>
      <c r="E438" s="50"/>
      <c r="F438" s="45" t="str">
        <f>IFERROR(VLOOKUP(E438,$X$5:$Z$128,2,FALSE),"")</f>
        <v/>
      </c>
      <c r="G438" s="81"/>
      <c r="H438" s="45" t="str">
        <f>IFERROR(VLOOKUP(G438,$AD$6:$AE$352,2,FALSE),"")</f>
        <v/>
      </c>
      <c r="I438" s="45" t="str">
        <f>IFERROR(VLOOKUP(G438,$AD$6:$AH$352,3,FALSE),"")</f>
        <v/>
      </c>
      <c r="J438" s="80"/>
      <c r="K438" s="80"/>
      <c r="L438" s="80"/>
      <c r="M438" s="80"/>
      <c r="N438" s="306"/>
      <c r="O438" s="175" t="str">
        <f>IF(C438="","",'OPĆI DIO'!$C$1)</f>
        <v/>
      </c>
      <c r="P438" s="40" t="str">
        <f t="shared" si="52"/>
        <v/>
      </c>
      <c r="Q438" s="40" t="str">
        <f t="shared" si="53"/>
        <v/>
      </c>
      <c r="R438" s="40" t="str">
        <f t="shared" si="54"/>
        <v/>
      </c>
      <c r="S438" s="40" t="str">
        <f t="shared" si="55"/>
        <v/>
      </c>
      <c r="T438" s="40" t="str">
        <f t="shared" si="56"/>
        <v/>
      </c>
    </row>
    <row r="439" spans="1:20">
      <c r="A439" s="44" t="str">
        <f>IF(C439="","",VLOOKUP('OPĆI DIO'!$C$1,'OPĆI DIO'!$O$4:$X$137,10,FALSE))</f>
        <v/>
      </c>
      <c r="B439" s="44" t="str">
        <f>IF(C439="","",VLOOKUP('OPĆI DIO'!$C$1,'OPĆI DIO'!$O$4:$X$137,9,FALSE))</f>
        <v/>
      </c>
      <c r="C439" s="50"/>
      <c r="D439" s="45" t="str">
        <f t="shared" si="57"/>
        <v/>
      </c>
      <c r="E439" s="50"/>
      <c r="F439" s="45" t="str">
        <f>IFERROR(VLOOKUP(E439,$X$5:$Z$128,2,FALSE),"")</f>
        <v/>
      </c>
      <c r="G439" s="81"/>
      <c r="H439" s="45" t="str">
        <f>IFERROR(VLOOKUP(G439,$AD$6:$AE$352,2,FALSE),"")</f>
        <v/>
      </c>
      <c r="I439" s="45" t="str">
        <f>IFERROR(VLOOKUP(G439,$AD$6:$AH$352,3,FALSE),"")</f>
        <v/>
      </c>
      <c r="J439" s="80"/>
      <c r="K439" s="80"/>
      <c r="L439" s="80"/>
      <c r="M439" s="80"/>
      <c r="N439" s="306"/>
      <c r="O439" s="175" t="str">
        <f>IF(C439="","",'OPĆI DIO'!$C$1)</f>
        <v/>
      </c>
      <c r="P439" s="40" t="str">
        <f t="shared" si="52"/>
        <v/>
      </c>
      <c r="Q439" s="40" t="str">
        <f t="shared" si="53"/>
        <v/>
      </c>
      <c r="R439" s="40" t="str">
        <f t="shared" si="54"/>
        <v/>
      </c>
      <c r="S439" s="40" t="str">
        <f t="shared" si="55"/>
        <v/>
      </c>
      <c r="T439" s="40" t="str">
        <f t="shared" si="56"/>
        <v/>
      </c>
    </row>
    <row r="440" spans="1:20">
      <c r="A440" s="44" t="str">
        <f>IF(C440="","",VLOOKUP('OPĆI DIO'!$C$1,'OPĆI DIO'!$O$4:$X$137,10,FALSE))</f>
        <v/>
      </c>
      <c r="B440" s="44" t="str">
        <f>IF(C440="","",VLOOKUP('OPĆI DIO'!$C$1,'OPĆI DIO'!$O$4:$X$137,9,FALSE))</f>
        <v/>
      </c>
      <c r="C440" s="50"/>
      <c r="D440" s="45" t="str">
        <f t="shared" si="57"/>
        <v/>
      </c>
      <c r="E440" s="50"/>
      <c r="F440" s="45" t="str">
        <f>IFERROR(VLOOKUP(E440,$X$5:$Z$128,2,FALSE),"")</f>
        <v/>
      </c>
      <c r="G440" s="81"/>
      <c r="H440" s="45" t="str">
        <f>IFERROR(VLOOKUP(G440,$AD$6:$AE$352,2,FALSE),"")</f>
        <v/>
      </c>
      <c r="I440" s="45" t="str">
        <f>IFERROR(VLOOKUP(G440,$AD$6:$AH$352,3,FALSE),"")</f>
        <v/>
      </c>
      <c r="J440" s="80"/>
      <c r="K440" s="80"/>
      <c r="L440" s="80"/>
      <c r="M440" s="80"/>
      <c r="N440" s="306"/>
      <c r="O440" s="175" t="str">
        <f>IF(C440="","",'OPĆI DIO'!$C$1)</f>
        <v/>
      </c>
      <c r="P440" s="40" t="str">
        <f t="shared" si="52"/>
        <v/>
      </c>
      <c r="Q440" s="40" t="str">
        <f t="shared" si="53"/>
        <v/>
      </c>
      <c r="R440" s="40" t="str">
        <f t="shared" si="54"/>
        <v/>
      </c>
      <c r="S440" s="40" t="str">
        <f t="shared" si="55"/>
        <v/>
      </c>
      <c r="T440" s="40" t="str">
        <f t="shared" si="56"/>
        <v/>
      </c>
    </row>
    <row r="441" spans="1:20">
      <c r="A441" s="44" t="str">
        <f>IF(C441="","",VLOOKUP('OPĆI DIO'!$C$1,'OPĆI DIO'!$O$4:$X$137,10,FALSE))</f>
        <v/>
      </c>
      <c r="B441" s="44" t="str">
        <f>IF(C441="","",VLOOKUP('OPĆI DIO'!$C$1,'OPĆI DIO'!$O$4:$X$137,9,FALSE))</f>
        <v/>
      </c>
      <c r="C441" s="50"/>
      <c r="D441" s="45" t="str">
        <f t="shared" si="57"/>
        <v/>
      </c>
      <c r="E441" s="50"/>
      <c r="F441" s="45" t="str">
        <f>IFERROR(VLOOKUP(E441,$X$5:$Z$128,2,FALSE),"")</f>
        <v/>
      </c>
      <c r="G441" s="81"/>
      <c r="H441" s="45" t="str">
        <f>IFERROR(VLOOKUP(G441,$AD$6:$AE$352,2,FALSE),"")</f>
        <v/>
      </c>
      <c r="I441" s="45" t="str">
        <f>IFERROR(VLOOKUP(G441,$AD$6:$AH$352,3,FALSE),"")</f>
        <v/>
      </c>
      <c r="J441" s="80"/>
      <c r="K441" s="80"/>
      <c r="L441" s="80"/>
      <c r="M441" s="80"/>
      <c r="N441" s="306"/>
      <c r="O441" s="175" t="str">
        <f>IF(C441="","",'OPĆI DIO'!$C$1)</f>
        <v/>
      </c>
      <c r="P441" s="40" t="str">
        <f t="shared" si="52"/>
        <v/>
      </c>
      <c r="Q441" s="40" t="str">
        <f t="shared" si="53"/>
        <v/>
      </c>
      <c r="R441" s="40" t="str">
        <f t="shared" si="54"/>
        <v/>
      </c>
      <c r="S441" s="40" t="str">
        <f t="shared" si="55"/>
        <v/>
      </c>
      <c r="T441" s="40" t="str">
        <f t="shared" si="56"/>
        <v/>
      </c>
    </row>
    <row r="442" spans="1:20">
      <c r="A442" s="44" t="str">
        <f>IF(C442="","",VLOOKUP('OPĆI DIO'!$C$1,'OPĆI DIO'!$O$4:$X$137,10,FALSE))</f>
        <v/>
      </c>
      <c r="B442" s="44" t="str">
        <f>IF(C442="","",VLOOKUP('OPĆI DIO'!$C$1,'OPĆI DIO'!$O$4:$X$137,9,FALSE))</f>
        <v/>
      </c>
      <c r="C442" s="50"/>
      <c r="D442" s="45" t="str">
        <f t="shared" si="57"/>
        <v/>
      </c>
      <c r="E442" s="50"/>
      <c r="F442" s="45" t="str">
        <f>IFERROR(VLOOKUP(E442,$X$5:$Z$128,2,FALSE),"")</f>
        <v/>
      </c>
      <c r="G442" s="81"/>
      <c r="H442" s="45" t="str">
        <f>IFERROR(VLOOKUP(G442,$AD$6:$AE$352,2,FALSE),"")</f>
        <v/>
      </c>
      <c r="I442" s="45" t="str">
        <f>IFERROR(VLOOKUP(G442,$AD$6:$AH$352,3,FALSE),"")</f>
        <v/>
      </c>
      <c r="J442" s="80"/>
      <c r="K442" s="80"/>
      <c r="L442" s="80"/>
      <c r="M442" s="80"/>
      <c r="N442" s="306"/>
      <c r="O442" s="175" t="str">
        <f>IF(C442="","",'OPĆI DIO'!$C$1)</f>
        <v/>
      </c>
      <c r="P442" s="40" t="str">
        <f t="shared" si="52"/>
        <v/>
      </c>
      <c r="Q442" s="40" t="str">
        <f t="shared" si="53"/>
        <v/>
      </c>
      <c r="R442" s="40" t="str">
        <f t="shared" si="54"/>
        <v/>
      </c>
      <c r="S442" s="40" t="str">
        <f t="shared" si="55"/>
        <v/>
      </c>
      <c r="T442" s="40" t="str">
        <f t="shared" si="56"/>
        <v/>
      </c>
    </row>
    <row r="443" spans="1:20">
      <c r="A443" s="44" t="str">
        <f>IF(C443="","",VLOOKUP('OPĆI DIO'!$C$1,'OPĆI DIO'!$O$4:$X$137,10,FALSE))</f>
        <v/>
      </c>
      <c r="B443" s="44" t="str">
        <f>IF(C443="","",VLOOKUP('OPĆI DIO'!$C$1,'OPĆI DIO'!$O$4:$X$137,9,FALSE))</f>
        <v/>
      </c>
      <c r="C443" s="50"/>
      <c r="D443" s="45" t="str">
        <f t="shared" si="57"/>
        <v/>
      </c>
      <c r="E443" s="50"/>
      <c r="F443" s="45" t="str">
        <f>IFERROR(VLOOKUP(E443,$X$5:$Z$128,2,FALSE),"")</f>
        <v/>
      </c>
      <c r="G443" s="81"/>
      <c r="H443" s="45" t="str">
        <f>IFERROR(VLOOKUP(G443,$AD$6:$AE$352,2,FALSE),"")</f>
        <v/>
      </c>
      <c r="I443" s="45" t="str">
        <f>IFERROR(VLOOKUP(G443,$AD$6:$AH$352,3,FALSE),"")</f>
        <v/>
      </c>
      <c r="J443" s="80"/>
      <c r="K443" s="80"/>
      <c r="L443" s="80"/>
      <c r="M443" s="80"/>
      <c r="N443" s="306"/>
      <c r="O443" s="175" t="str">
        <f>IF(C443="","",'OPĆI DIO'!$C$1)</f>
        <v/>
      </c>
      <c r="P443" s="40" t="str">
        <f t="shared" si="52"/>
        <v/>
      </c>
      <c r="Q443" s="40" t="str">
        <f t="shared" si="53"/>
        <v/>
      </c>
      <c r="R443" s="40" t="str">
        <f t="shared" si="54"/>
        <v/>
      </c>
      <c r="S443" s="40" t="str">
        <f t="shared" si="55"/>
        <v/>
      </c>
      <c r="T443" s="40" t="str">
        <f t="shared" si="56"/>
        <v/>
      </c>
    </row>
    <row r="444" spans="1:20">
      <c r="A444" s="44" t="str">
        <f>IF(C444="","",VLOOKUP('OPĆI DIO'!$C$1,'OPĆI DIO'!$O$4:$X$137,10,FALSE))</f>
        <v/>
      </c>
      <c r="B444" s="44" t="str">
        <f>IF(C444="","",VLOOKUP('OPĆI DIO'!$C$1,'OPĆI DIO'!$O$4:$X$137,9,FALSE))</f>
        <v/>
      </c>
      <c r="C444" s="50"/>
      <c r="D444" s="45" t="str">
        <f t="shared" si="57"/>
        <v/>
      </c>
      <c r="E444" s="50"/>
      <c r="F444" s="45" t="str">
        <f>IFERROR(VLOOKUP(E444,$X$5:$Z$128,2,FALSE),"")</f>
        <v/>
      </c>
      <c r="G444" s="81"/>
      <c r="H444" s="45" t="str">
        <f>IFERROR(VLOOKUP(G444,$AD$6:$AE$352,2,FALSE),"")</f>
        <v/>
      </c>
      <c r="I444" s="45" t="str">
        <f>IFERROR(VLOOKUP(G444,$AD$6:$AH$352,3,FALSE),"")</f>
        <v/>
      </c>
      <c r="J444" s="80"/>
      <c r="K444" s="80"/>
      <c r="L444" s="80"/>
      <c r="M444" s="80"/>
      <c r="N444" s="306"/>
      <c r="O444" s="175" t="str">
        <f>IF(C444="","",'OPĆI DIO'!$C$1)</f>
        <v/>
      </c>
      <c r="P444" s="40" t="str">
        <f t="shared" si="52"/>
        <v/>
      </c>
      <c r="Q444" s="40" t="str">
        <f t="shared" si="53"/>
        <v/>
      </c>
      <c r="R444" s="40" t="str">
        <f t="shared" si="54"/>
        <v/>
      </c>
      <c r="S444" s="40" t="str">
        <f t="shared" si="55"/>
        <v/>
      </c>
      <c r="T444" s="40" t="str">
        <f t="shared" si="56"/>
        <v/>
      </c>
    </row>
    <row r="445" spans="1:20">
      <c r="A445" s="44" t="str">
        <f>IF(C445="","",VLOOKUP('OPĆI DIO'!$C$1,'OPĆI DIO'!$O$4:$X$137,10,FALSE))</f>
        <v/>
      </c>
      <c r="B445" s="44" t="str">
        <f>IF(C445="","",VLOOKUP('OPĆI DIO'!$C$1,'OPĆI DIO'!$O$4:$X$137,9,FALSE))</f>
        <v/>
      </c>
      <c r="C445" s="50"/>
      <c r="D445" s="45" t="str">
        <f t="shared" si="57"/>
        <v/>
      </c>
      <c r="E445" s="50"/>
      <c r="F445" s="45" t="str">
        <f>IFERROR(VLOOKUP(E445,$X$5:$Z$128,2,FALSE),"")</f>
        <v/>
      </c>
      <c r="G445" s="81"/>
      <c r="H445" s="45" t="str">
        <f>IFERROR(VLOOKUP(G445,$AD$6:$AE$352,2,FALSE),"")</f>
        <v/>
      </c>
      <c r="I445" s="45" t="str">
        <f>IFERROR(VLOOKUP(G445,$AD$6:$AH$352,3,FALSE),"")</f>
        <v/>
      </c>
      <c r="J445" s="80"/>
      <c r="K445" s="80"/>
      <c r="L445" s="80"/>
      <c r="M445" s="80"/>
      <c r="N445" s="306"/>
      <c r="O445" s="175" t="str">
        <f>IF(C445="","",'OPĆI DIO'!$C$1)</f>
        <v/>
      </c>
      <c r="P445" s="40" t="str">
        <f t="shared" si="52"/>
        <v/>
      </c>
      <c r="Q445" s="40" t="str">
        <f t="shared" si="53"/>
        <v/>
      </c>
      <c r="R445" s="40" t="str">
        <f t="shared" si="54"/>
        <v/>
      </c>
      <c r="S445" s="40" t="str">
        <f t="shared" si="55"/>
        <v/>
      </c>
      <c r="T445" s="40" t="str">
        <f t="shared" si="56"/>
        <v/>
      </c>
    </row>
    <row r="446" spans="1:20">
      <c r="A446" s="44" t="str">
        <f>IF(C446="","",VLOOKUP('OPĆI DIO'!$C$1,'OPĆI DIO'!$O$4:$X$137,10,FALSE))</f>
        <v/>
      </c>
      <c r="B446" s="44" t="str">
        <f>IF(C446="","",VLOOKUP('OPĆI DIO'!$C$1,'OPĆI DIO'!$O$4:$X$137,9,FALSE))</f>
        <v/>
      </c>
      <c r="C446" s="50"/>
      <c r="D446" s="45" t="str">
        <f t="shared" si="57"/>
        <v/>
      </c>
      <c r="E446" s="50"/>
      <c r="F446" s="45" t="str">
        <f>IFERROR(VLOOKUP(E446,$X$5:$Z$128,2,FALSE),"")</f>
        <v/>
      </c>
      <c r="G446" s="81"/>
      <c r="H446" s="45" t="str">
        <f>IFERROR(VLOOKUP(G446,$AD$6:$AE$352,2,FALSE),"")</f>
        <v/>
      </c>
      <c r="I446" s="45" t="str">
        <f>IFERROR(VLOOKUP(G446,$AD$6:$AH$352,3,FALSE),"")</f>
        <v/>
      </c>
      <c r="J446" s="80"/>
      <c r="K446" s="80"/>
      <c r="L446" s="80"/>
      <c r="M446" s="80"/>
      <c r="N446" s="306"/>
      <c r="O446" s="175" t="str">
        <f>IF(C446="","",'OPĆI DIO'!$C$1)</f>
        <v/>
      </c>
      <c r="P446" s="40" t="str">
        <f t="shared" si="52"/>
        <v/>
      </c>
      <c r="Q446" s="40" t="str">
        <f t="shared" si="53"/>
        <v/>
      </c>
      <c r="R446" s="40" t="str">
        <f t="shared" si="54"/>
        <v/>
      </c>
      <c r="S446" s="40" t="str">
        <f t="shared" si="55"/>
        <v/>
      </c>
      <c r="T446" s="40" t="str">
        <f t="shared" si="56"/>
        <v/>
      </c>
    </row>
    <row r="447" spans="1:20">
      <c r="A447" s="44" t="str">
        <f>IF(C447="","",VLOOKUP('OPĆI DIO'!$C$1,'OPĆI DIO'!$O$4:$X$137,10,FALSE))</f>
        <v/>
      </c>
      <c r="B447" s="44" t="str">
        <f>IF(C447="","",VLOOKUP('OPĆI DIO'!$C$1,'OPĆI DIO'!$O$4:$X$137,9,FALSE))</f>
        <v/>
      </c>
      <c r="C447" s="50"/>
      <c r="D447" s="45" t="str">
        <f t="shared" si="57"/>
        <v/>
      </c>
      <c r="E447" s="50"/>
      <c r="F447" s="45" t="str">
        <f>IFERROR(VLOOKUP(E447,$X$5:$Z$128,2,FALSE),"")</f>
        <v/>
      </c>
      <c r="G447" s="81"/>
      <c r="H447" s="45" t="str">
        <f>IFERROR(VLOOKUP(G447,$AD$6:$AE$352,2,FALSE),"")</f>
        <v/>
      </c>
      <c r="I447" s="45" t="str">
        <f>IFERROR(VLOOKUP(G447,$AD$6:$AH$352,3,FALSE),"")</f>
        <v/>
      </c>
      <c r="J447" s="80"/>
      <c r="K447" s="80"/>
      <c r="L447" s="80"/>
      <c r="M447" s="80"/>
      <c r="N447" s="306"/>
      <c r="O447" s="175" t="str">
        <f>IF(C447="","",'OPĆI DIO'!$C$1)</f>
        <v/>
      </c>
      <c r="P447" s="40" t="str">
        <f t="shared" si="52"/>
        <v/>
      </c>
      <c r="Q447" s="40" t="str">
        <f t="shared" si="53"/>
        <v/>
      </c>
      <c r="R447" s="40" t="str">
        <f t="shared" si="54"/>
        <v/>
      </c>
      <c r="S447" s="40" t="str">
        <f t="shared" si="55"/>
        <v/>
      </c>
      <c r="T447" s="40" t="str">
        <f t="shared" si="56"/>
        <v/>
      </c>
    </row>
    <row r="448" spans="1:20">
      <c r="A448" s="44" t="str">
        <f>IF(C448="","",VLOOKUP('OPĆI DIO'!$C$1,'OPĆI DIO'!$O$4:$X$137,10,FALSE))</f>
        <v/>
      </c>
      <c r="B448" s="44" t="str">
        <f>IF(C448="","",VLOOKUP('OPĆI DIO'!$C$1,'OPĆI DIO'!$O$4:$X$137,9,FALSE))</f>
        <v/>
      </c>
      <c r="C448" s="50"/>
      <c r="D448" s="45" t="str">
        <f t="shared" si="57"/>
        <v/>
      </c>
      <c r="E448" s="50"/>
      <c r="F448" s="45" t="str">
        <f>IFERROR(VLOOKUP(E448,$X$5:$Z$128,2,FALSE),"")</f>
        <v/>
      </c>
      <c r="G448" s="81"/>
      <c r="H448" s="45" t="str">
        <f>IFERROR(VLOOKUP(G448,$AD$6:$AE$352,2,FALSE),"")</f>
        <v/>
      </c>
      <c r="I448" s="45" t="str">
        <f>IFERROR(VLOOKUP(G448,$AD$6:$AH$352,3,FALSE),"")</f>
        <v/>
      </c>
      <c r="J448" s="80"/>
      <c r="K448" s="80"/>
      <c r="L448" s="80"/>
      <c r="M448" s="80"/>
      <c r="N448" s="306"/>
      <c r="O448" s="175" t="str">
        <f>IF(C448="","",'OPĆI DIO'!$C$1)</f>
        <v/>
      </c>
      <c r="P448" s="40" t="str">
        <f t="shared" si="52"/>
        <v/>
      </c>
      <c r="Q448" s="40" t="str">
        <f t="shared" si="53"/>
        <v/>
      </c>
      <c r="R448" s="40" t="str">
        <f t="shared" si="54"/>
        <v/>
      </c>
      <c r="S448" s="40" t="str">
        <f t="shared" si="55"/>
        <v/>
      </c>
      <c r="T448" s="40" t="str">
        <f t="shared" si="56"/>
        <v/>
      </c>
    </row>
    <row r="449" spans="1:20">
      <c r="A449" s="44" t="str">
        <f>IF(C449="","",VLOOKUP('OPĆI DIO'!$C$1,'OPĆI DIO'!$O$4:$X$137,10,FALSE))</f>
        <v/>
      </c>
      <c r="B449" s="44" t="str">
        <f>IF(C449="","",VLOOKUP('OPĆI DIO'!$C$1,'OPĆI DIO'!$O$4:$X$137,9,FALSE))</f>
        <v/>
      </c>
      <c r="C449" s="50"/>
      <c r="D449" s="45" t="str">
        <f t="shared" si="57"/>
        <v/>
      </c>
      <c r="E449" s="50"/>
      <c r="F449" s="45" t="str">
        <f>IFERROR(VLOOKUP(E449,$X$5:$Z$128,2,FALSE),"")</f>
        <v/>
      </c>
      <c r="G449" s="81"/>
      <c r="H449" s="45" t="str">
        <f>IFERROR(VLOOKUP(G449,$AD$6:$AE$352,2,FALSE),"")</f>
        <v/>
      </c>
      <c r="I449" s="45" t="str">
        <f>IFERROR(VLOOKUP(G449,$AD$6:$AH$352,3,FALSE),"")</f>
        <v/>
      </c>
      <c r="J449" s="80"/>
      <c r="K449" s="80"/>
      <c r="L449" s="80"/>
      <c r="M449" s="80"/>
      <c r="N449" s="306"/>
      <c r="O449" s="175" t="str">
        <f>IF(C449="","",'OPĆI DIO'!$C$1)</f>
        <v/>
      </c>
      <c r="P449" s="40" t="str">
        <f t="shared" si="52"/>
        <v/>
      </c>
      <c r="Q449" s="40" t="str">
        <f t="shared" si="53"/>
        <v/>
      </c>
      <c r="R449" s="40" t="str">
        <f t="shared" si="54"/>
        <v/>
      </c>
      <c r="S449" s="40" t="str">
        <f t="shared" si="55"/>
        <v/>
      </c>
      <c r="T449" s="40" t="str">
        <f t="shared" si="56"/>
        <v/>
      </c>
    </row>
    <row r="450" spans="1:20">
      <c r="A450" s="44" t="str">
        <f>IF(C450="","",VLOOKUP('OPĆI DIO'!$C$1,'OPĆI DIO'!$O$4:$X$137,10,FALSE))</f>
        <v/>
      </c>
      <c r="B450" s="44" t="str">
        <f>IF(C450="","",VLOOKUP('OPĆI DIO'!$C$1,'OPĆI DIO'!$O$4:$X$137,9,FALSE))</f>
        <v/>
      </c>
      <c r="C450" s="50"/>
      <c r="D450" s="45" t="str">
        <f t="shared" si="57"/>
        <v/>
      </c>
      <c r="E450" s="50"/>
      <c r="F450" s="45" t="str">
        <f>IFERROR(VLOOKUP(E450,$X$5:$Z$128,2,FALSE),"")</f>
        <v/>
      </c>
      <c r="G450" s="81"/>
      <c r="H450" s="45" t="str">
        <f>IFERROR(VLOOKUP(G450,$AD$6:$AE$352,2,FALSE),"")</f>
        <v/>
      </c>
      <c r="I450" s="45" t="str">
        <f>IFERROR(VLOOKUP(G450,$AD$6:$AH$352,3,FALSE),"")</f>
        <v/>
      </c>
      <c r="J450" s="80"/>
      <c r="K450" s="80"/>
      <c r="L450" s="80"/>
      <c r="M450" s="80"/>
      <c r="N450" s="306"/>
      <c r="O450" s="175" t="str">
        <f>IF(C450="","",'OPĆI DIO'!$C$1)</f>
        <v/>
      </c>
      <c r="P450" s="40" t="str">
        <f t="shared" si="52"/>
        <v/>
      </c>
      <c r="Q450" s="40" t="str">
        <f t="shared" si="53"/>
        <v/>
      </c>
      <c r="R450" s="40" t="str">
        <f t="shared" si="54"/>
        <v/>
      </c>
      <c r="S450" s="40" t="str">
        <f t="shared" si="55"/>
        <v/>
      </c>
      <c r="T450" s="40" t="str">
        <f t="shared" si="56"/>
        <v/>
      </c>
    </row>
    <row r="451" spans="1:20">
      <c r="A451" s="44" t="str">
        <f>IF(C451="","",VLOOKUP('OPĆI DIO'!$C$1,'OPĆI DIO'!$O$4:$X$137,10,FALSE))</f>
        <v/>
      </c>
      <c r="B451" s="44" t="str">
        <f>IF(C451="","",VLOOKUP('OPĆI DIO'!$C$1,'OPĆI DIO'!$O$4:$X$137,9,FALSE))</f>
        <v/>
      </c>
      <c r="C451" s="50"/>
      <c r="D451" s="45" t="str">
        <f t="shared" si="57"/>
        <v/>
      </c>
      <c r="E451" s="50"/>
      <c r="F451" s="45" t="str">
        <f>IFERROR(VLOOKUP(E451,$X$5:$Z$128,2,FALSE),"")</f>
        <v/>
      </c>
      <c r="G451" s="81"/>
      <c r="H451" s="45" t="str">
        <f>IFERROR(VLOOKUP(G451,$AD$6:$AE$352,2,FALSE),"")</f>
        <v/>
      </c>
      <c r="I451" s="45" t="str">
        <f>IFERROR(VLOOKUP(G451,$AD$6:$AH$352,3,FALSE),"")</f>
        <v/>
      </c>
      <c r="J451" s="80"/>
      <c r="K451" s="80"/>
      <c r="L451" s="80"/>
      <c r="M451" s="80"/>
      <c r="N451" s="306"/>
      <c r="O451" s="175" t="str">
        <f>IF(C451="","",'OPĆI DIO'!$C$1)</f>
        <v/>
      </c>
      <c r="P451" s="40" t="str">
        <f t="shared" ref="P451:P500" si="58">LEFT(E451,3)</f>
        <v/>
      </c>
      <c r="Q451" s="40" t="str">
        <f t="shared" ref="Q451:Q500" si="59">LEFT(E451,2)</f>
        <v/>
      </c>
      <c r="R451" s="40" t="str">
        <f t="shared" ref="R451:R500" si="60">LEFT(C451,3)</f>
        <v/>
      </c>
      <c r="S451" s="40" t="str">
        <f t="shared" ref="S451:S500" si="61">IF(T451="5",0,MID(I451,2,2))</f>
        <v/>
      </c>
      <c r="T451" s="40" t="str">
        <f t="shared" ref="T451:T500" si="62">LEFT(E451,1)</f>
        <v/>
      </c>
    </row>
    <row r="452" spans="1:20">
      <c r="A452" s="44" t="str">
        <f>IF(C452="","",VLOOKUP('OPĆI DIO'!$C$1,'OPĆI DIO'!$O$4:$X$137,10,FALSE))</f>
        <v/>
      </c>
      <c r="B452" s="44" t="str">
        <f>IF(C452="","",VLOOKUP('OPĆI DIO'!$C$1,'OPĆI DIO'!$O$4:$X$137,9,FALSE))</f>
        <v/>
      </c>
      <c r="C452" s="50"/>
      <c r="D452" s="45" t="str">
        <f t="shared" ref="D452:D500" si="63">IFERROR(VLOOKUP(C452,$U$6:$V$22,2,FALSE),"")</f>
        <v/>
      </c>
      <c r="E452" s="50"/>
      <c r="F452" s="45" t="str">
        <f>IFERROR(VLOOKUP(E452,$X$5:$Z$128,2,FALSE),"")</f>
        <v/>
      </c>
      <c r="G452" s="81"/>
      <c r="H452" s="45" t="str">
        <f>IFERROR(VLOOKUP(G452,$AD$6:$AE$352,2,FALSE),"")</f>
        <v/>
      </c>
      <c r="I452" s="45" t="str">
        <f>IFERROR(VLOOKUP(G452,$AD$6:$AH$352,3,FALSE),"")</f>
        <v/>
      </c>
      <c r="J452" s="80"/>
      <c r="K452" s="80"/>
      <c r="L452" s="80"/>
      <c r="M452" s="80"/>
      <c r="N452" s="306"/>
      <c r="O452" s="175" t="str">
        <f>IF(C452="","",'OPĆI DIO'!$C$1)</f>
        <v/>
      </c>
      <c r="P452" s="40" t="str">
        <f t="shared" si="58"/>
        <v/>
      </c>
      <c r="Q452" s="40" t="str">
        <f t="shared" si="59"/>
        <v/>
      </c>
      <c r="R452" s="40" t="str">
        <f t="shared" si="60"/>
        <v/>
      </c>
      <c r="S452" s="40" t="str">
        <f t="shared" si="61"/>
        <v/>
      </c>
      <c r="T452" s="40" t="str">
        <f t="shared" si="62"/>
        <v/>
      </c>
    </row>
    <row r="453" spans="1:20">
      <c r="A453" s="44" t="str">
        <f>IF(C453="","",VLOOKUP('OPĆI DIO'!$C$1,'OPĆI DIO'!$O$4:$X$137,10,FALSE))</f>
        <v/>
      </c>
      <c r="B453" s="44" t="str">
        <f>IF(C453="","",VLOOKUP('OPĆI DIO'!$C$1,'OPĆI DIO'!$O$4:$X$137,9,FALSE))</f>
        <v/>
      </c>
      <c r="C453" s="50"/>
      <c r="D453" s="45" t="str">
        <f t="shared" si="63"/>
        <v/>
      </c>
      <c r="E453" s="50"/>
      <c r="F453" s="45" t="str">
        <f>IFERROR(VLOOKUP(E453,$X$5:$Z$128,2,FALSE),"")</f>
        <v/>
      </c>
      <c r="G453" s="81"/>
      <c r="H453" s="45" t="str">
        <f>IFERROR(VLOOKUP(G453,$AD$6:$AE$352,2,FALSE),"")</f>
        <v/>
      </c>
      <c r="I453" s="45" t="str">
        <f>IFERROR(VLOOKUP(G453,$AD$6:$AH$352,3,FALSE),"")</f>
        <v/>
      </c>
      <c r="J453" s="80"/>
      <c r="K453" s="80"/>
      <c r="L453" s="80"/>
      <c r="M453" s="80"/>
      <c r="N453" s="306"/>
      <c r="O453" s="175" t="str">
        <f>IF(C453="","",'OPĆI DIO'!$C$1)</f>
        <v/>
      </c>
      <c r="P453" s="40" t="str">
        <f t="shared" si="58"/>
        <v/>
      </c>
      <c r="Q453" s="40" t="str">
        <f t="shared" si="59"/>
        <v/>
      </c>
      <c r="R453" s="40" t="str">
        <f t="shared" si="60"/>
        <v/>
      </c>
      <c r="S453" s="40" t="str">
        <f t="shared" si="61"/>
        <v/>
      </c>
      <c r="T453" s="40" t="str">
        <f t="shared" si="62"/>
        <v/>
      </c>
    </row>
    <row r="454" spans="1:20">
      <c r="A454" s="44" t="str">
        <f>IF(C454="","",VLOOKUP('OPĆI DIO'!$C$1,'OPĆI DIO'!$O$4:$X$137,10,FALSE))</f>
        <v/>
      </c>
      <c r="B454" s="44" t="str">
        <f>IF(C454="","",VLOOKUP('OPĆI DIO'!$C$1,'OPĆI DIO'!$O$4:$X$137,9,FALSE))</f>
        <v/>
      </c>
      <c r="C454" s="50"/>
      <c r="D454" s="45" t="str">
        <f t="shared" si="63"/>
        <v/>
      </c>
      <c r="E454" s="50"/>
      <c r="F454" s="45" t="str">
        <f>IFERROR(VLOOKUP(E454,$X$5:$Z$128,2,FALSE),"")</f>
        <v/>
      </c>
      <c r="G454" s="81"/>
      <c r="H454" s="45" t="str">
        <f>IFERROR(VLOOKUP(G454,$AD$6:$AE$352,2,FALSE),"")</f>
        <v/>
      </c>
      <c r="I454" s="45" t="str">
        <f>IFERROR(VLOOKUP(G454,$AD$6:$AH$352,3,FALSE),"")</f>
        <v/>
      </c>
      <c r="J454" s="80"/>
      <c r="K454" s="80"/>
      <c r="L454" s="80"/>
      <c r="M454" s="80"/>
      <c r="N454" s="306"/>
      <c r="O454" s="175" t="str">
        <f>IF(C454="","",'OPĆI DIO'!$C$1)</f>
        <v/>
      </c>
      <c r="P454" s="40" t="str">
        <f t="shared" si="58"/>
        <v/>
      </c>
      <c r="Q454" s="40" t="str">
        <f t="shared" si="59"/>
        <v/>
      </c>
      <c r="R454" s="40" t="str">
        <f t="shared" si="60"/>
        <v/>
      </c>
      <c r="S454" s="40" t="str">
        <f t="shared" si="61"/>
        <v/>
      </c>
      <c r="T454" s="40" t="str">
        <f t="shared" si="62"/>
        <v/>
      </c>
    </row>
    <row r="455" spans="1:20">
      <c r="A455" s="44" t="str">
        <f>IF(C455="","",VLOOKUP('OPĆI DIO'!$C$1,'OPĆI DIO'!$O$4:$X$137,10,FALSE))</f>
        <v/>
      </c>
      <c r="B455" s="44" t="str">
        <f>IF(C455="","",VLOOKUP('OPĆI DIO'!$C$1,'OPĆI DIO'!$O$4:$X$137,9,FALSE))</f>
        <v/>
      </c>
      <c r="C455" s="50"/>
      <c r="D455" s="45" t="str">
        <f t="shared" si="63"/>
        <v/>
      </c>
      <c r="E455" s="50"/>
      <c r="F455" s="45" t="str">
        <f>IFERROR(VLOOKUP(E455,$X$5:$Z$128,2,FALSE),"")</f>
        <v/>
      </c>
      <c r="G455" s="81"/>
      <c r="H455" s="45" t="str">
        <f>IFERROR(VLOOKUP(G455,$AD$6:$AE$352,2,FALSE),"")</f>
        <v/>
      </c>
      <c r="I455" s="45" t="str">
        <f>IFERROR(VLOOKUP(G455,$AD$6:$AH$352,3,FALSE),"")</f>
        <v/>
      </c>
      <c r="J455" s="80"/>
      <c r="K455" s="80"/>
      <c r="L455" s="80"/>
      <c r="M455" s="80"/>
      <c r="N455" s="306"/>
      <c r="O455" s="175" t="str">
        <f>IF(C455="","",'OPĆI DIO'!$C$1)</f>
        <v/>
      </c>
      <c r="P455" s="40" t="str">
        <f t="shared" si="58"/>
        <v/>
      </c>
      <c r="Q455" s="40" t="str">
        <f t="shared" si="59"/>
        <v/>
      </c>
      <c r="R455" s="40" t="str">
        <f t="shared" si="60"/>
        <v/>
      </c>
      <c r="S455" s="40" t="str">
        <f t="shared" si="61"/>
        <v/>
      </c>
      <c r="T455" s="40" t="str">
        <f t="shared" si="62"/>
        <v/>
      </c>
    </row>
    <row r="456" spans="1:20">
      <c r="A456" s="44" t="str">
        <f>IF(C456="","",VLOOKUP('OPĆI DIO'!$C$1,'OPĆI DIO'!$O$4:$X$137,10,FALSE))</f>
        <v/>
      </c>
      <c r="B456" s="44" t="str">
        <f>IF(C456="","",VLOOKUP('OPĆI DIO'!$C$1,'OPĆI DIO'!$O$4:$X$137,9,FALSE))</f>
        <v/>
      </c>
      <c r="C456" s="50"/>
      <c r="D456" s="45" t="str">
        <f t="shared" si="63"/>
        <v/>
      </c>
      <c r="E456" s="50"/>
      <c r="F456" s="45" t="str">
        <f>IFERROR(VLOOKUP(E456,$X$5:$Z$128,2,FALSE),"")</f>
        <v/>
      </c>
      <c r="G456" s="81"/>
      <c r="H456" s="45" t="str">
        <f>IFERROR(VLOOKUP(G456,$AD$6:$AE$352,2,FALSE),"")</f>
        <v/>
      </c>
      <c r="I456" s="45" t="str">
        <f>IFERROR(VLOOKUP(G456,$AD$6:$AH$352,3,FALSE),"")</f>
        <v/>
      </c>
      <c r="J456" s="80"/>
      <c r="K456" s="80"/>
      <c r="L456" s="80"/>
      <c r="M456" s="80"/>
      <c r="N456" s="306"/>
      <c r="O456" s="175" t="str">
        <f>IF(C456="","",'OPĆI DIO'!$C$1)</f>
        <v/>
      </c>
      <c r="P456" s="40" t="str">
        <f t="shared" si="58"/>
        <v/>
      </c>
      <c r="Q456" s="40" t="str">
        <f t="shared" si="59"/>
        <v/>
      </c>
      <c r="R456" s="40" t="str">
        <f t="shared" si="60"/>
        <v/>
      </c>
      <c r="S456" s="40" t="str">
        <f t="shared" si="61"/>
        <v/>
      </c>
      <c r="T456" s="40" t="str">
        <f t="shared" si="62"/>
        <v/>
      </c>
    </row>
    <row r="457" spans="1:20">
      <c r="A457" s="44" t="str">
        <f>IF(C457="","",VLOOKUP('OPĆI DIO'!$C$1,'OPĆI DIO'!$O$4:$X$137,10,FALSE))</f>
        <v/>
      </c>
      <c r="B457" s="44" t="str">
        <f>IF(C457="","",VLOOKUP('OPĆI DIO'!$C$1,'OPĆI DIO'!$O$4:$X$137,9,FALSE))</f>
        <v/>
      </c>
      <c r="C457" s="50"/>
      <c r="D457" s="45" t="str">
        <f t="shared" si="63"/>
        <v/>
      </c>
      <c r="E457" s="50"/>
      <c r="F457" s="45" t="str">
        <f>IFERROR(VLOOKUP(E457,$X$5:$Z$128,2,FALSE),"")</f>
        <v/>
      </c>
      <c r="G457" s="81"/>
      <c r="H457" s="45" t="str">
        <f>IFERROR(VLOOKUP(G457,$AD$6:$AE$352,2,FALSE),"")</f>
        <v/>
      </c>
      <c r="I457" s="45" t="str">
        <f>IFERROR(VLOOKUP(G457,$AD$6:$AH$352,3,FALSE),"")</f>
        <v/>
      </c>
      <c r="J457" s="80"/>
      <c r="K457" s="80"/>
      <c r="L457" s="80"/>
      <c r="M457" s="80"/>
      <c r="N457" s="306"/>
      <c r="O457" s="175" t="str">
        <f>IF(C457="","",'OPĆI DIO'!$C$1)</f>
        <v/>
      </c>
      <c r="P457" s="40" t="str">
        <f t="shared" si="58"/>
        <v/>
      </c>
      <c r="Q457" s="40" t="str">
        <f t="shared" si="59"/>
        <v/>
      </c>
      <c r="R457" s="40" t="str">
        <f t="shared" si="60"/>
        <v/>
      </c>
      <c r="S457" s="40" t="str">
        <f t="shared" si="61"/>
        <v/>
      </c>
      <c r="T457" s="40" t="str">
        <f t="shared" si="62"/>
        <v/>
      </c>
    </row>
    <row r="458" spans="1:20">
      <c r="A458" s="44" t="str">
        <f>IF(C458="","",VLOOKUP('OPĆI DIO'!$C$1,'OPĆI DIO'!$O$4:$X$137,10,FALSE))</f>
        <v/>
      </c>
      <c r="B458" s="44" t="str">
        <f>IF(C458="","",VLOOKUP('OPĆI DIO'!$C$1,'OPĆI DIO'!$O$4:$X$137,9,FALSE))</f>
        <v/>
      </c>
      <c r="C458" s="50"/>
      <c r="D458" s="45" t="str">
        <f t="shared" si="63"/>
        <v/>
      </c>
      <c r="E458" s="50"/>
      <c r="F458" s="45" t="str">
        <f>IFERROR(VLOOKUP(E458,$X$5:$Z$128,2,FALSE),"")</f>
        <v/>
      </c>
      <c r="G458" s="81"/>
      <c r="H458" s="45" t="str">
        <f>IFERROR(VLOOKUP(G458,$AD$6:$AE$352,2,FALSE),"")</f>
        <v/>
      </c>
      <c r="I458" s="45" t="str">
        <f>IFERROR(VLOOKUP(G458,$AD$6:$AH$352,3,FALSE),"")</f>
        <v/>
      </c>
      <c r="J458" s="80"/>
      <c r="K458" s="80"/>
      <c r="L458" s="80"/>
      <c r="M458" s="80"/>
      <c r="N458" s="306"/>
      <c r="O458" s="175" t="str">
        <f>IF(C458="","",'OPĆI DIO'!$C$1)</f>
        <v/>
      </c>
      <c r="P458" s="40" t="str">
        <f t="shared" si="58"/>
        <v/>
      </c>
      <c r="Q458" s="40" t="str">
        <f t="shared" si="59"/>
        <v/>
      </c>
      <c r="R458" s="40" t="str">
        <f t="shared" si="60"/>
        <v/>
      </c>
      <c r="S458" s="40" t="str">
        <f t="shared" si="61"/>
        <v/>
      </c>
      <c r="T458" s="40" t="str">
        <f t="shared" si="62"/>
        <v/>
      </c>
    </row>
    <row r="459" spans="1:20">
      <c r="A459" s="44" t="str">
        <f>IF(C459="","",VLOOKUP('OPĆI DIO'!$C$1,'OPĆI DIO'!$O$4:$X$137,10,FALSE))</f>
        <v/>
      </c>
      <c r="B459" s="44" t="str">
        <f>IF(C459="","",VLOOKUP('OPĆI DIO'!$C$1,'OPĆI DIO'!$O$4:$X$137,9,FALSE))</f>
        <v/>
      </c>
      <c r="C459" s="50"/>
      <c r="D459" s="45" t="str">
        <f t="shared" si="63"/>
        <v/>
      </c>
      <c r="E459" s="50"/>
      <c r="F459" s="45" t="str">
        <f>IFERROR(VLOOKUP(E459,$X$5:$Z$128,2,FALSE),"")</f>
        <v/>
      </c>
      <c r="G459" s="81"/>
      <c r="H459" s="45" t="str">
        <f>IFERROR(VLOOKUP(G459,$AD$6:$AE$352,2,FALSE),"")</f>
        <v/>
      </c>
      <c r="I459" s="45" t="str">
        <f>IFERROR(VLOOKUP(G459,$AD$6:$AH$352,3,FALSE),"")</f>
        <v/>
      </c>
      <c r="J459" s="80"/>
      <c r="K459" s="80"/>
      <c r="L459" s="80"/>
      <c r="M459" s="80"/>
      <c r="N459" s="306"/>
      <c r="O459" s="175" t="str">
        <f>IF(C459="","",'OPĆI DIO'!$C$1)</f>
        <v/>
      </c>
      <c r="P459" s="40" t="str">
        <f t="shared" si="58"/>
        <v/>
      </c>
      <c r="Q459" s="40" t="str">
        <f t="shared" si="59"/>
        <v/>
      </c>
      <c r="R459" s="40" t="str">
        <f t="shared" si="60"/>
        <v/>
      </c>
      <c r="S459" s="40" t="str">
        <f t="shared" si="61"/>
        <v/>
      </c>
      <c r="T459" s="40" t="str">
        <f t="shared" si="62"/>
        <v/>
      </c>
    </row>
    <row r="460" spans="1:20">
      <c r="A460" s="44" t="str">
        <f>IF(C460="","",VLOOKUP('OPĆI DIO'!$C$1,'OPĆI DIO'!$O$4:$X$137,10,FALSE))</f>
        <v/>
      </c>
      <c r="B460" s="44" t="str">
        <f>IF(C460="","",VLOOKUP('OPĆI DIO'!$C$1,'OPĆI DIO'!$O$4:$X$137,9,FALSE))</f>
        <v/>
      </c>
      <c r="C460" s="50"/>
      <c r="D460" s="45" t="str">
        <f t="shared" si="63"/>
        <v/>
      </c>
      <c r="E460" s="50"/>
      <c r="F460" s="45" t="str">
        <f>IFERROR(VLOOKUP(E460,$X$5:$Z$128,2,FALSE),"")</f>
        <v/>
      </c>
      <c r="G460" s="81"/>
      <c r="H460" s="45" t="str">
        <f>IFERROR(VLOOKUP(G460,$AD$6:$AE$352,2,FALSE),"")</f>
        <v/>
      </c>
      <c r="I460" s="45" t="str">
        <f>IFERROR(VLOOKUP(G460,$AD$6:$AH$352,3,FALSE),"")</f>
        <v/>
      </c>
      <c r="J460" s="80"/>
      <c r="K460" s="80"/>
      <c r="L460" s="80"/>
      <c r="M460" s="80"/>
      <c r="N460" s="306"/>
      <c r="O460" s="175" t="str">
        <f>IF(C460="","",'OPĆI DIO'!$C$1)</f>
        <v/>
      </c>
      <c r="P460" s="40" t="str">
        <f t="shared" si="58"/>
        <v/>
      </c>
      <c r="Q460" s="40" t="str">
        <f t="shared" si="59"/>
        <v/>
      </c>
      <c r="R460" s="40" t="str">
        <f t="shared" si="60"/>
        <v/>
      </c>
      <c r="S460" s="40" t="str">
        <f t="shared" si="61"/>
        <v/>
      </c>
      <c r="T460" s="40" t="str">
        <f t="shared" si="62"/>
        <v/>
      </c>
    </row>
    <row r="461" spans="1:20">
      <c r="A461" s="44" t="str">
        <f>IF(C461="","",VLOOKUP('OPĆI DIO'!$C$1,'OPĆI DIO'!$O$4:$X$137,10,FALSE))</f>
        <v/>
      </c>
      <c r="B461" s="44" t="str">
        <f>IF(C461="","",VLOOKUP('OPĆI DIO'!$C$1,'OPĆI DIO'!$O$4:$X$137,9,FALSE))</f>
        <v/>
      </c>
      <c r="C461" s="50"/>
      <c r="D461" s="45" t="str">
        <f t="shared" si="63"/>
        <v/>
      </c>
      <c r="E461" s="50"/>
      <c r="F461" s="45" t="str">
        <f>IFERROR(VLOOKUP(E461,$X$5:$Z$128,2,FALSE),"")</f>
        <v/>
      </c>
      <c r="G461" s="81"/>
      <c r="H461" s="45" t="str">
        <f>IFERROR(VLOOKUP(G461,$AD$6:$AE$352,2,FALSE),"")</f>
        <v/>
      </c>
      <c r="I461" s="45" t="str">
        <f>IFERROR(VLOOKUP(G461,$AD$6:$AH$352,3,FALSE),"")</f>
        <v/>
      </c>
      <c r="J461" s="80"/>
      <c r="K461" s="80"/>
      <c r="L461" s="80"/>
      <c r="M461" s="80"/>
      <c r="N461" s="306"/>
      <c r="O461" s="175" t="str">
        <f>IF(C461="","",'OPĆI DIO'!$C$1)</f>
        <v/>
      </c>
      <c r="P461" s="40" t="str">
        <f t="shared" si="58"/>
        <v/>
      </c>
      <c r="Q461" s="40" t="str">
        <f t="shared" si="59"/>
        <v/>
      </c>
      <c r="R461" s="40" t="str">
        <f t="shared" si="60"/>
        <v/>
      </c>
      <c r="S461" s="40" t="str">
        <f t="shared" si="61"/>
        <v/>
      </c>
      <c r="T461" s="40" t="str">
        <f t="shared" si="62"/>
        <v/>
      </c>
    </row>
    <row r="462" spans="1:20">
      <c r="A462" s="44" t="str">
        <f>IF(C462="","",VLOOKUP('OPĆI DIO'!$C$1,'OPĆI DIO'!$O$4:$X$137,10,FALSE))</f>
        <v/>
      </c>
      <c r="B462" s="44" t="str">
        <f>IF(C462="","",VLOOKUP('OPĆI DIO'!$C$1,'OPĆI DIO'!$O$4:$X$137,9,FALSE))</f>
        <v/>
      </c>
      <c r="C462" s="50"/>
      <c r="D462" s="45" t="str">
        <f t="shared" si="63"/>
        <v/>
      </c>
      <c r="E462" s="50"/>
      <c r="F462" s="45" t="str">
        <f>IFERROR(VLOOKUP(E462,$X$5:$Z$128,2,FALSE),"")</f>
        <v/>
      </c>
      <c r="G462" s="81"/>
      <c r="H462" s="45" t="str">
        <f>IFERROR(VLOOKUP(G462,$AD$6:$AE$352,2,FALSE),"")</f>
        <v/>
      </c>
      <c r="I462" s="45" t="str">
        <f>IFERROR(VLOOKUP(G462,$AD$6:$AH$352,3,FALSE),"")</f>
        <v/>
      </c>
      <c r="J462" s="80"/>
      <c r="K462" s="80"/>
      <c r="L462" s="80"/>
      <c r="M462" s="80"/>
      <c r="N462" s="306"/>
      <c r="O462" s="175" t="str">
        <f>IF(C462="","",'OPĆI DIO'!$C$1)</f>
        <v/>
      </c>
      <c r="P462" s="40" t="str">
        <f t="shared" si="58"/>
        <v/>
      </c>
      <c r="Q462" s="40" t="str">
        <f t="shared" si="59"/>
        <v/>
      </c>
      <c r="R462" s="40" t="str">
        <f t="shared" si="60"/>
        <v/>
      </c>
      <c r="S462" s="40" t="str">
        <f t="shared" si="61"/>
        <v/>
      </c>
      <c r="T462" s="40" t="str">
        <f t="shared" si="62"/>
        <v/>
      </c>
    </row>
    <row r="463" spans="1:20">
      <c r="A463" s="44" t="str">
        <f>IF(C463="","",VLOOKUP('OPĆI DIO'!$C$1,'OPĆI DIO'!$O$4:$X$137,10,FALSE))</f>
        <v/>
      </c>
      <c r="B463" s="44" t="str">
        <f>IF(C463="","",VLOOKUP('OPĆI DIO'!$C$1,'OPĆI DIO'!$O$4:$X$137,9,FALSE))</f>
        <v/>
      </c>
      <c r="C463" s="50"/>
      <c r="D463" s="45" t="str">
        <f t="shared" si="63"/>
        <v/>
      </c>
      <c r="E463" s="50"/>
      <c r="F463" s="45" t="str">
        <f>IFERROR(VLOOKUP(E463,$X$5:$Z$128,2,FALSE),"")</f>
        <v/>
      </c>
      <c r="G463" s="81"/>
      <c r="H463" s="45" t="str">
        <f>IFERROR(VLOOKUP(G463,$AD$6:$AE$352,2,FALSE),"")</f>
        <v/>
      </c>
      <c r="I463" s="45" t="str">
        <f>IFERROR(VLOOKUP(G463,$AD$6:$AH$352,3,FALSE),"")</f>
        <v/>
      </c>
      <c r="J463" s="80"/>
      <c r="K463" s="80"/>
      <c r="L463" s="80"/>
      <c r="M463" s="80"/>
      <c r="N463" s="306"/>
      <c r="O463" s="175" t="str">
        <f>IF(C463="","",'OPĆI DIO'!$C$1)</f>
        <v/>
      </c>
      <c r="P463" s="40" t="str">
        <f t="shared" si="58"/>
        <v/>
      </c>
      <c r="Q463" s="40" t="str">
        <f t="shared" si="59"/>
        <v/>
      </c>
      <c r="R463" s="40" t="str">
        <f t="shared" si="60"/>
        <v/>
      </c>
      <c r="S463" s="40" t="str">
        <f t="shared" si="61"/>
        <v/>
      </c>
      <c r="T463" s="40" t="str">
        <f t="shared" si="62"/>
        <v/>
      </c>
    </row>
    <row r="464" spans="1:20">
      <c r="A464" s="44" t="str">
        <f>IF(C464="","",VLOOKUP('OPĆI DIO'!$C$1,'OPĆI DIO'!$O$4:$X$137,10,FALSE))</f>
        <v/>
      </c>
      <c r="B464" s="44" t="str">
        <f>IF(C464="","",VLOOKUP('OPĆI DIO'!$C$1,'OPĆI DIO'!$O$4:$X$137,9,FALSE))</f>
        <v/>
      </c>
      <c r="C464" s="50"/>
      <c r="D464" s="45" t="str">
        <f t="shared" si="63"/>
        <v/>
      </c>
      <c r="E464" s="50"/>
      <c r="F464" s="45" t="str">
        <f>IFERROR(VLOOKUP(E464,$X$5:$Z$128,2,FALSE),"")</f>
        <v/>
      </c>
      <c r="G464" s="81"/>
      <c r="H464" s="45" t="str">
        <f>IFERROR(VLOOKUP(G464,$AD$6:$AE$352,2,FALSE),"")</f>
        <v/>
      </c>
      <c r="I464" s="45" t="str">
        <f>IFERROR(VLOOKUP(G464,$AD$6:$AH$352,3,FALSE),"")</f>
        <v/>
      </c>
      <c r="J464" s="80"/>
      <c r="K464" s="80"/>
      <c r="L464" s="80"/>
      <c r="M464" s="80"/>
      <c r="N464" s="306"/>
      <c r="O464" s="175" t="str">
        <f>IF(C464="","",'OPĆI DIO'!$C$1)</f>
        <v/>
      </c>
      <c r="P464" s="40" t="str">
        <f t="shared" si="58"/>
        <v/>
      </c>
      <c r="Q464" s="40" t="str">
        <f t="shared" si="59"/>
        <v/>
      </c>
      <c r="R464" s="40" t="str">
        <f t="shared" si="60"/>
        <v/>
      </c>
      <c r="S464" s="40" t="str">
        <f t="shared" si="61"/>
        <v/>
      </c>
      <c r="T464" s="40" t="str">
        <f t="shared" si="62"/>
        <v/>
      </c>
    </row>
    <row r="465" spans="1:20">
      <c r="A465" s="44" t="str">
        <f>IF(C465="","",VLOOKUP('OPĆI DIO'!$C$1,'OPĆI DIO'!$O$4:$X$137,10,FALSE))</f>
        <v/>
      </c>
      <c r="B465" s="44" t="str">
        <f>IF(C465="","",VLOOKUP('OPĆI DIO'!$C$1,'OPĆI DIO'!$O$4:$X$137,9,FALSE))</f>
        <v/>
      </c>
      <c r="C465" s="50"/>
      <c r="D465" s="45" t="str">
        <f t="shared" si="63"/>
        <v/>
      </c>
      <c r="E465" s="50"/>
      <c r="F465" s="45" t="str">
        <f>IFERROR(VLOOKUP(E465,$X$5:$Z$128,2,FALSE),"")</f>
        <v/>
      </c>
      <c r="G465" s="81"/>
      <c r="H465" s="45" t="str">
        <f>IFERROR(VLOOKUP(G465,$AD$6:$AE$352,2,FALSE),"")</f>
        <v/>
      </c>
      <c r="I465" s="45" t="str">
        <f>IFERROR(VLOOKUP(G465,$AD$6:$AH$352,3,FALSE),"")</f>
        <v/>
      </c>
      <c r="J465" s="80"/>
      <c r="K465" s="80"/>
      <c r="L465" s="80"/>
      <c r="M465" s="80"/>
      <c r="N465" s="306"/>
      <c r="O465" s="175" t="str">
        <f>IF(C465="","",'OPĆI DIO'!$C$1)</f>
        <v/>
      </c>
      <c r="P465" s="40" t="str">
        <f t="shared" si="58"/>
        <v/>
      </c>
      <c r="Q465" s="40" t="str">
        <f t="shared" si="59"/>
        <v/>
      </c>
      <c r="R465" s="40" t="str">
        <f t="shared" si="60"/>
        <v/>
      </c>
      <c r="S465" s="40" t="str">
        <f t="shared" si="61"/>
        <v/>
      </c>
      <c r="T465" s="40" t="str">
        <f t="shared" si="62"/>
        <v/>
      </c>
    </row>
    <row r="466" spans="1:20">
      <c r="A466" s="44" t="str">
        <f>IF(C466="","",VLOOKUP('OPĆI DIO'!$C$1,'OPĆI DIO'!$O$4:$X$137,10,FALSE))</f>
        <v/>
      </c>
      <c r="B466" s="44" t="str">
        <f>IF(C466="","",VLOOKUP('OPĆI DIO'!$C$1,'OPĆI DIO'!$O$4:$X$137,9,FALSE))</f>
        <v/>
      </c>
      <c r="C466" s="50"/>
      <c r="D466" s="45" t="str">
        <f t="shared" si="63"/>
        <v/>
      </c>
      <c r="E466" s="50"/>
      <c r="F466" s="45" t="str">
        <f>IFERROR(VLOOKUP(E466,$X$5:$Z$128,2,FALSE),"")</f>
        <v/>
      </c>
      <c r="G466" s="81"/>
      <c r="H466" s="45" t="str">
        <f>IFERROR(VLOOKUP(G466,$AD$6:$AE$352,2,FALSE),"")</f>
        <v/>
      </c>
      <c r="I466" s="45" t="str">
        <f>IFERROR(VLOOKUP(G466,$AD$6:$AH$352,3,FALSE),"")</f>
        <v/>
      </c>
      <c r="J466" s="80"/>
      <c r="K466" s="80"/>
      <c r="L466" s="80"/>
      <c r="M466" s="80"/>
      <c r="N466" s="306"/>
      <c r="O466" s="175" t="str">
        <f>IF(C466="","",'OPĆI DIO'!$C$1)</f>
        <v/>
      </c>
      <c r="P466" s="40" t="str">
        <f t="shared" si="58"/>
        <v/>
      </c>
      <c r="Q466" s="40" t="str">
        <f t="shared" si="59"/>
        <v/>
      </c>
      <c r="R466" s="40" t="str">
        <f t="shared" si="60"/>
        <v/>
      </c>
      <c r="S466" s="40" t="str">
        <f t="shared" si="61"/>
        <v/>
      </c>
      <c r="T466" s="40" t="str">
        <f t="shared" si="62"/>
        <v/>
      </c>
    </row>
    <row r="467" spans="1:20">
      <c r="A467" s="44" t="str">
        <f>IF(C467="","",VLOOKUP('OPĆI DIO'!$C$1,'OPĆI DIO'!$O$4:$X$137,10,FALSE))</f>
        <v/>
      </c>
      <c r="B467" s="44" t="str">
        <f>IF(C467="","",VLOOKUP('OPĆI DIO'!$C$1,'OPĆI DIO'!$O$4:$X$137,9,FALSE))</f>
        <v/>
      </c>
      <c r="C467" s="50"/>
      <c r="D467" s="45" t="str">
        <f t="shared" si="63"/>
        <v/>
      </c>
      <c r="E467" s="50"/>
      <c r="F467" s="45" t="str">
        <f>IFERROR(VLOOKUP(E467,$X$5:$Z$128,2,FALSE),"")</f>
        <v/>
      </c>
      <c r="G467" s="81"/>
      <c r="H467" s="45" t="str">
        <f>IFERROR(VLOOKUP(G467,$AD$6:$AE$352,2,FALSE),"")</f>
        <v/>
      </c>
      <c r="I467" s="45" t="str">
        <f>IFERROR(VLOOKUP(G467,$AD$6:$AH$352,3,FALSE),"")</f>
        <v/>
      </c>
      <c r="J467" s="80"/>
      <c r="K467" s="80"/>
      <c r="L467" s="80"/>
      <c r="M467" s="80"/>
      <c r="N467" s="306"/>
      <c r="O467" s="175" t="str">
        <f>IF(C467="","",'OPĆI DIO'!$C$1)</f>
        <v/>
      </c>
      <c r="P467" s="40" t="str">
        <f t="shared" si="58"/>
        <v/>
      </c>
      <c r="Q467" s="40" t="str">
        <f t="shared" si="59"/>
        <v/>
      </c>
      <c r="R467" s="40" t="str">
        <f t="shared" si="60"/>
        <v/>
      </c>
      <c r="S467" s="40" t="str">
        <f t="shared" si="61"/>
        <v/>
      </c>
      <c r="T467" s="40" t="str">
        <f t="shared" si="62"/>
        <v/>
      </c>
    </row>
    <row r="468" spans="1:20">
      <c r="A468" s="44" t="str">
        <f>IF(C468="","",VLOOKUP('OPĆI DIO'!$C$1,'OPĆI DIO'!$O$4:$X$137,10,FALSE))</f>
        <v/>
      </c>
      <c r="B468" s="44" t="str">
        <f>IF(C468="","",VLOOKUP('OPĆI DIO'!$C$1,'OPĆI DIO'!$O$4:$X$137,9,FALSE))</f>
        <v/>
      </c>
      <c r="C468" s="50"/>
      <c r="D468" s="45" t="str">
        <f t="shared" si="63"/>
        <v/>
      </c>
      <c r="E468" s="50"/>
      <c r="F468" s="45" t="str">
        <f>IFERROR(VLOOKUP(E468,$X$5:$Z$128,2,FALSE),"")</f>
        <v/>
      </c>
      <c r="G468" s="81"/>
      <c r="H468" s="45" t="str">
        <f>IFERROR(VLOOKUP(G468,$AD$6:$AE$352,2,FALSE),"")</f>
        <v/>
      </c>
      <c r="I468" s="45" t="str">
        <f>IFERROR(VLOOKUP(G468,$AD$6:$AH$352,3,FALSE),"")</f>
        <v/>
      </c>
      <c r="J468" s="80"/>
      <c r="K468" s="80"/>
      <c r="L468" s="80"/>
      <c r="M468" s="80"/>
      <c r="N468" s="306"/>
      <c r="O468" s="175" t="str">
        <f>IF(C468="","",'OPĆI DIO'!$C$1)</f>
        <v/>
      </c>
      <c r="P468" s="40" t="str">
        <f t="shared" si="58"/>
        <v/>
      </c>
      <c r="Q468" s="40" t="str">
        <f t="shared" si="59"/>
        <v/>
      </c>
      <c r="R468" s="40" t="str">
        <f t="shared" si="60"/>
        <v/>
      </c>
      <c r="S468" s="40" t="str">
        <f t="shared" si="61"/>
        <v/>
      </c>
      <c r="T468" s="40" t="str">
        <f t="shared" si="62"/>
        <v/>
      </c>
    </row>
    <row r="469" spans="1:20">
      <c r="A469" s="44" t="str">
        <f>IF(C469="","",VLOOKUP('OPĆI DIO'!$C$1,'OPĆI DIO'!$O$4:$X$137,10,FALSE))</f>
        <v/>
      </c>
      <c r="B469" s="44" t="str">
        <f>IF(C469="","",VLOOKUP('OPĆI DIO'!$C$1,'OPĆI DIO'!$O$4:$X$137,9,FALSE))</f>
        <v/>
      </c>
      <c r="C469" s="50"/>
      <c r="D469" s="45" t="str">
        <f t="shared" si="63"/>
        <v/>
      </c>
      <c r="E469" s="50"/>
      <c r="F469" s="45" t="str">
        <f>IFERROR(VLOOKUP(E469,$X$5:$Z$128,2,FALSE),"")</f>
        <v/>
      </c>
      <c r="G469" s="81"/>
      <c r="H469" s="45" t="str">
        <f>IFERROR(VLOOKUP(G469,$AD$6:$AE$352,2,FALSE),"")</f>
        <v/>
      </c>
      <c r="I469" s="45" t="str">
        <f>IFERROR(VLOOKUP(G469,$AD$6:$AH$352,3,FALSE),"")</f>
        <v/>
      </c>
      <c r="J469" s="80"/>
      <c r="K469" s="80"/>
      <c r="L469" s="80"/>
      <c r="M469" s="80"/>
      <c r="N469" s="306"/>
      <c r="O469" s="175" t="str">
        <f>IF(C469="","",'OPĆI DIO'!$C$1)</f>
        <v/>
      </c>
      <c r="P469" s="40" t="str">
        <f t="shared" si="58"/>
        <v/>
      </c>
      <c r="Q469" s="40" t="str">
        <f t="shared" si="59"/>
        <v/>
      </c>
      <c r="R469" s="40" t="str">
        <f t="shared" si="60"/>
        <v/>
      </c>
      <c r="S469" s="40" t="str">
        <f t="shared" si="61"/>
        <v/>
      </c>
      <c r="T469" s="40" t="str">
        <f t="shared" si="62"/>
        <v/>
      </c>
    </row>
    <row r="470" spans="1:20">
      <c r="A470" s="44" t="str">
        <f>IF(C470="","",VLOOKUP('OPĆI DIO'!$C$1,'OPĆI DIO'!$O$4:$X$137,10,FALSE))</f>
        <v/>
      </c>
      <c r="B470" s="44" t="str">
        <f>IF(C470="","",VLOOKUP('OPĆI DIO'!$C$1,'OPĆI DIO'!$O$4:$X$137,9,FALSE))</f>
        <v/>
      </c>
      <c r="C470" s="50"/>
      <c r="D470" s="45" t="str">
        <f t="shared" si="63"/>
        <v/>
      </c>
      <c r="E470" s="50"/>
      <c r="F470" s="45" t="str">
        <f>IFERROR(VLOOKUP(E470,$X$5:$Z$128,2,FALSE),"")</f>
        <v/>
      </c>
      <c r="G470" s="81"/>
      <c r="H470" s="45" t="str">
        <f>IFERROR(VLOOKUP(G470,$AD$6:$AE$352,2,FALSE),"")</f>
        <v/>
      </c>
      <c r="I470" s="45" t="str">
        <f>IFERROR(VLOOKUP(G470,$AD$6:$AH$352,3,FALSE),"")</f>
        <v/>
      </c>
      <c r="J470" s="80"/>
      <c r="K470" s="80"/>
      <c r="L470" s="80"/>
      <c r="M470" s="80"/>
      <c r="N470" s="306"/>
      <c r="O470" s="175" t="str">
        <f>IF(C470="","",'OPĆI DIO'!$C$1)</f>
        <v/>
      </c>
      <c r="P470" s="40" t="str">
        <f t="shared" si="58"/>
        <v/>
      </c>
      <c r="Q470" s="40" t="str">
        <f t="shared" si="59"/>
        <v/>
      </c>
      <c r="R470" s="40" t="str">
        <f t="shared" si="60"/>
        <v/>
      </c>
      <c r="S470" s="40" t="str">
        <f t="shared" si="61"/>
        <v/>
      </c>
      <c r="T470" s="40" t="str">
        <f t="shared" si="62"/>
        <v/>
      </c>
    </row>
    <row r="471" spans="1:20">
      <c r="A471" s="44" t="str">
        <f>IF(C471="","",VLOOKUP('OPĆI DIO'!$C$1,'OPĆI DIO'!$O$4:$X$137,10,FALSE))</f>
        <v/>
      </c>
      <c r="B471" s="44" t="str">
        <f>IF(C471="","",VLOOKUP('OPĆI DIO'!$C$1,'OPĆI DIO'!$O$4:$X$137,9,FALSE))</f>
        <v/>
      </c>
      <c r="C471" s="50"/>
      <c r="D471" s="45" t="str">
        <f t="shared" si="63"/>
        <v/>
      </c>
      <c r="E471" s="50"/>
      <c r="F471" s="45" t="str">
        <f>IFERROR(VLOOKUP(E471,$X$5:$Z$128,2,FALSE),"")</f>
        <v/>
      </c>
      <c r="G471" s="81"/>
      <c r="H471" s="45" t="str">
        <f>IFERROR(VLOOKUP(G471,$AD$6:$AE$352,2,FALSE),"")</f>
        <v/>
      </c>
      <c r="I471" s="45" t="str">
        <f>IFERROR(VLOOKUP(G471,$AD$6:$AH$352,3,FALSE),"")</f>
        <v/>
      </c>
      <c r="J471" s="80"/>
      <c r="K471" s="80"/>
      <c r="L471" s="80"/>
      <c r="M471" s="80"/>
      <c r="N471" s="306"/>
      <c r="O471" s="175" t="str">
        <f>IF(C471="","",'OPĆI DIO'!$C$1)</f>
        <v/>
      </c>
      <c r="P471" s="40" t="str">
        <f t="shared" si="58"/>
        <v/>
      </c>
      <c r="Q471" s="40" t="str">
        <f t="shared" si="59"/>
        <v/>
      </c>
      <c r="R471" s="40" t="str">
        <f t="shared" si="60"/>
        <v/>
      </c>
      <c r="S471" s="40" t="str">
        <f t="shared" si="61"/>
        <v/>
      </c>
      <c r="T471" s="40" t="str">
        <f t="shared" si="62"/>
        <v/>
      </c>
    </row>
    <row r="472" spans="1:20">
      <c r="A472" s="44" t="str">
        <f>IF(C472="","",VLOOKUP('OPĆI DIO'!$C$1,'OPĆI DIO'!$O$4:$X$137,10,FALSE))</f>
        <v/>
      </c>
      <c r="B472" s="44" t="str">
        <f>IF(C472="","",VLOOKUP('OPĆI DIO'!$C$1,'OPĆI DIO'!$O$4:$X$137,9,FALSE))</f>
        <v/>
      </c>
      <c r="C472" s="50"/>
      <c r="D472" s="45" t="str">
        <f t="shared" si="63"/>
        <v/>
      </c>
      <c r="E472" s="50"/>
      <c r="F472" s="45" t="str">
        <f>IFERROR(VLOOKUP(E472,$X$5:$Z$128,2,FALSE),"")</f>
        <v/>
      </c>
      <c r="G472" s="81"/>
      <c r="H472" s="45" t="str">
        <f>IFERROR(VLOOKUP(G472,$AD$6:$AE$352,2,FALSE),"")</f>
        <v/>
      </c>
      <c r="I472" s="45" t="str">
        <f>IFERROR(VLOOKUP(G472,$AD$6:$AH$352,3,FALSE),"")</f>
        <v/>
      </c>
      <c r="J472" s="80"/>
      <c r="K472" s="80"/>
      <c r="L472" s="80"/>
      <c r="M472" s="80"/>
      <c r="N472" s="306"/>
      <c r="O472" s="175" t="str">
        <f>IF(C472="","",'OPĆI DIO'!$C$1)</f>
        <v/>
      </c>
      <c r="P472" s="40" t="str">
        <f t="shared" si="58"/>
        <v/>
      </c>
      <c r="Q472" s="40" t="str">
        <f t="shared" si="59"/>
        <v/>
      </c>
      <c r="R472" s="40" t="str">
        <f t="shared" si="60"/>
        <v/>
      </c>
      <c r="S472" s="40" t="str">
        <f t="shared" si="61"/>
        <v/>
      </c>
      <c r="T472" s="40" t="str">
        <f t="shared" si="62"/>
        <v/>
      </c>
    </row>
    <row r="473" spans="1:20">
      <c r="A473" s="44" t="str">
        <f>IF(C473="","",VLOOKUP('OPĆI DIO'!$C$1,'OPĆI DIO'!$O$4:$X$137,10,FALSE))</f>
        <v/>
      </c>
      <c r="B473" s="44" t="str">
        <f>IF(C473="","",VLOOKUP('OPĆI DIO'!$C$1,'OPĆI DIO'!$O$4:$X$137,9,FALSE))</f>
        <v/>
      </c>
      <c r="C473" s="50"/>
      <c r="D473" s="45" t="str">
        <f t="shared" si="63"/>
        <v/>
      </c>
      <c r="E473" s="50"/>
      <c r="F473" s="45" t="str">
        <f>IFERROR(VLOOKUP(E473,$X$5:$Z$128,2,FALSE),"")</f>
        <v/>
      </c>
      <c r="G473" s="81"/>
      <c r="H473" s="45" t="str">
        <f>IFERROR(VLOOKUP(G473,$AD$6:$AE$352,2,FALSE),"")</f>
        <v/>
      </c>
      <c r="I473" s="45" t="str">
        <f>IFERROR(VLOOKUP(G473,$AD$6:$AH$352,3,FALSE),"")</f>
        <v/>
      </c>
      <c r="J473" s="80"/>
      <c r="K473" s="80"/>
      <c r="L473" s="80"/>
      <c r="M473" s="80"/>
      <c r="N473" s="306"/>
      <c r="O473" s="175" t="str">
        <f>IF(C473="","",'OPĆI DIO'!$C$1)</f>
        <v/>
      </c>
      <c r="P473" s="40" t="str">
        <f t="shared" si="58"/>
        <v/>
      </c>
      <c r="Q473" s="40" t="str">
        <f t="shared" si="59"/>
        <v/>
      </c>
      <c r="R473" s="40" t="str">
        <f t="shared" si="60"/>
        <v/>
      </c>
      <c r="S473" s="40" t="str">
        <f t="shared" si="61"/>
        <v/>
      </c>
      <c r="T473" s="40" t="str">
        <f t="shared" si="62"/>
        <v/>
      </c>
    </row>
    <row r="474" spans="1:20">
      <c r="A474" s="44" t="str">
        <f>IF(C474="","",VLOOKUP('OPĆI DIO'!$C$1,'OPĆI DIO'!$O$4:$X$137,10,FALSE))</f>
        <v/>
      </c>
      <c r="B474" s="44" t="str">
        <f>IF(C474="","",VLOOKUP('OPĆI DIO'!$C$1,'OPĆI DIO'!$O$4:$X$137,9,FALSE))</f>
        <v/>
      </c>
      <c r="C474" s="50"/>
      <c r="D474" s="45" t="str">
        <f t="shared" si="63"/>
        <v/>
      </c>
      <c r="E474" s="50"/>
      <c r="F474" s="45" t="str">
        <f>IFERROR(VLOOKUP(E474,$X$5:$Z$128,2,FALSE),"")</f>
        <v/>
      </c>
      <c r="G474" s="81"/>
      <c r="H474" s="45" t="str">
        <f>IFERROR(VLOOKUP(G474,$AD$6:$AE$352,2,FALSE),"")</f>
        <v/>
      </c>
      <c r="I474" s="45" t="str">
        <f>IFERROR(VLOOKUP(G474,$AD$6:$AH$352,3,FALSE),"")</f>
        <v/>
      </c>
      <c r="J474" s="80"/>
      <c r="K474" s="80"/>
      <c r="L474" s="80"/>
      <c r="M474" s="80"/>
      <c r="N474" s="306"/>
      <c r="O474" s="175" t="str">
        <f>IF(C474="","",'OPĆI DIO'!$C$1)</f>
        <v/>
      </c>
      <c r="P474" s="40" t="str">
        <f t="shared" si="58"/>
        <v/>
      </c>
      <c r="Q474" s="40" t="str">
        <f t="shared" si="59"/>
        <v/>
      </c>
      <c r="R474" s="40" t="str">
        <f t="shared" si="60"/>
        <v/>
      </c>
      <c r="S474" s="40" t="str">
        <f t="shared" si="61"/>
        <v/>
      </c>
      <c r="T474" s="40" t="str">
        <f t="shared" si="62"/>
        <v/>
      </c>
    </row>
    <row r="475" spans="1:20">
      <c r="A475" s="44" t="str">
        <f>IF(C475="","",VLOOKUP('OPĆI DIO'!$C$1,'OPĆI DIO'!$O$4:$X$137,10,FALSE))</f>
        <v/>
      </c>
      <c r="B475" s="44" t="str">
        <f>IF(C475="","",VLOOKUP('OPĆI DIO'!$C$1,'OPĆI DIO'!$O$4:$X$137,9,FALSE))</f>
        <v/>
      </c>
      <c r="C475" s="50"/>
      <c r="D475" s="45" t="str">
        <f t="shared" si="63"/>
        <v/>
      </c>
      <c r="E475" s="50"/>
      <c r="F475" s="45" t="str">
        <f>IFERROR(VLOOKUP(E475,$X$5:$Z$128,2,FALSE),"")</f>
        <v/>
      </c>
      <c r="G475" s="81"/>
      <c r="H475" s="45" t="str">
        <f>IFERROR(VLOOKUP(G475,$AD$6:$AE$352,2,FALSE),"")</f>
        <v/>
      </c>
      <c r="I475" s="45" t="str">
        <f>IFERROR(VLOOKUP(G475,$AD$6:$AH$352,3,FALSE),"")</f>
        <v/>
      </c>
      <c r="J475" s="80"/>
      <c r="K475" s="80"/>
      <c r="L475" s="80"/>
      <c r="M475" s="80"/>
      <c r="N475" s="306"/>
      <c r="O475" s="175" t="str">
        <f>IF(C475="","",'OPĆI DIO'!$C$1)</f>
        <v/>
      </c>
      <c r="P475" s="40" t="str">
        <f t="shared" si="58"/>
        <v/>
      </c>
      <c r="Q475" s="40" t="str">
        <f t="shared" si="59"/>
        <v/>
      </c>
      <c r="R475" s="40" t="str">
        <f t="shared" si="60"/>
        <v/>
      </c>
      <c r="S475" s="40" t="str">
        <f t="shared" si="61"/>
        <v/>
      </c>
      <c r="T475" s="40" t="str">
        <f t="shared" si="62"/>
        <v/>
      </c>
    </row>
    <row r="476" spans="1:20">
      <c r="A476" s="44" t="str">
        <f>IF(C476="","",VLOOKUP('OPĆI DIO'!$C$1,'OPĆI DIO'!$O$4:$X$137,10,FALSE))</f>
        <v/>
      </c>
      <c r="B476" s="44" t="str">
        <f>IF(C476="","",VLOOKUP('OPĆI DIO'!$C$1,'OPĆI DIO'!$O$4:$X$137,9,FALSE))</f>
        <v/>
      </c>
      <c r="C476" s="50"/>
      <c r="D476" s="45" t="str">
        <f t="shared" si="63"/>
        <v/>
      </c>
      <c r="E476" s="50"/>
      <c r="F476" s="45" t="str">
        <f>IFERROR(VLOOKUP(E476,$X$5:$Z$128,2,FALSE),"")</f>
        <v/>
      </c>
      <c r="G476" s="81"/>
      <c r="H476" s="45" t="str">
        <f>IFERROR(VLOOKUP(G476,$AD$6:$AE$352,2,FALSE),"")</f>
        <v/>
      </c>
      <c r="I476" s="45" t="str">
        <f>IFERROR(VLOOKUP(G476,$AD$6:$AH$352,3,FALSE),"")</f>
        <v/>
      </c>
      <c r="J476" s="80"/>
      <c r="K476" s="80"/>
      <c r="L476" s="80"/>
      <c r="M476" s="80"/>
      <c r="N476" s="306"/>
      <c r="O476" s="175" t="str">
        <f>IF(C476="","",'OPĆI DIO'!$C$1)</f>
        <v/>
      </c>
      <c r="P476" s="40" t="str">
        <f t="shared" si="58"/>
        <v/>
      </c>
      <c r="Q476" s="40" t="str">
        <f t="shared" si="59"/>
        <v/>
      </c>
      <c r="R476" s="40" t="str">
        <f t="shared" si="60"/>
        <v/>
      </c>
      <c r="S476" s="40" t="str">
        <f t="shared" si="61"/>
        <v/>
      </c>
      <c r="T476" s="40" t="str">
        <f t="shared" si="62"/>
        <v/>
      </c>
    </row>
    <row r="477" spans="1:20">
      <c r="A477" s="44" t="str">
        <f>IF(C477="","",VLOOKUP('OPĆI DIO'!$C$1,'OPĆI DIO'!$O$4:$X$137,10,FALSE))</f>
        <v/>
      </c>
      <c r="B477" s="44" t="str">
        <f>IF(C477="","",VLOOKUP('OPĆI DIO'!$C$1,'OPĆI DIO'!$O$4:$X$137,9,FALSE))</f>
        <v/>
      </c>
      <c r="C477" s="50"/>
      <c r="D477" s="45" t="str">
        <f t="shared" si="63"/>
        <v/>
      </c>
      <c r="E477" s="50"/>
      <c r="F477" s="45" t="str">
        <f>IFERROR(VLOOKUP(E477,$X$5:$Z$128,2,FALSE),"")</f>
        <v/>
      </c>
      <c r="G477" s="81"/>
      <c r="H477" s="45" t="str">
        <f>IFERROR(VLOOKUP(G477,$AD$6:$AE$352,2,FALSE),"")</f>
        <v/>
      </c>
      <c r="I477" s="45" t="str">
        <f>IFERROR(VLOOKUP(G477,$AD$6:$AH$352,3,FALSE),"")</f>
        <v/>
      </c>
      <c r="J477" s="80"/>
      <c r="K477" s="80"/>
      <c r="L477" s="80"/>
      <c r="M477" s="80"/>
      <c r="N477" s="306"/>
      <c r="O477" s="175" t="str">
        <f>IF(C477="","",'OPĆI DIO'!$C$1)</f>
        <v/>
      </c>
      <c r="P477" s="40" t="str">
        <f t="shared" si="58"/>
        <v/>
      </c>
      <c r="Q477" s="40" t="str">
        <f t="shared" si="59"/>
        <v/>
      </c>
      <c r="R477" s="40" t="str">
        <f t="shared" si="60"/>
        <v/>
      </c>
      <c r="S477" s="40" t="str">
        <f t="shared" si="61"/>
        <v/>
      </c>
      <c r="T477" s="40" t="str">
        <f t="shared" si="62"/>
        <v/>
      </c>
    </row>
    <row r="478" spans="1:20">
      <c r="A478" s="44" t="str">
        <f>IF(C478="","",VLOOKUP('OPĆI DIO'!$C$1,'OPĆI DIO'!$O$4:$X$137,10,FALSE))</f>
        <v/>
      </c>
      <c r="B478" s="44" t="str">
        <f>IF(C478="","",VLOOKUP('OPĆI DIO'!$C$1,'OPĆI DIO'!$O$4:$X$137,9,FALSE))</f>
        <v/>
      </c>
      <c r="C478" s="50"/>
      <c r="D478" s="45" t="str">
        <f t="shared" si="63"/>
        <v/>
      </c>
      <c r="E478" s="50"/>
      <c r="F478" s="45" t="str">
        <f>IFERROR(VLOOKUP(E478,$X$5:$Z$128,2,FALSE),"")</f>
        <v/>
      </c>
      <c r="G478" s="81"/>
      <c r="H478" s="45" t="str">
        <f>IFERROR(VLOOKUP(G478,$AD$6:$AE$352,2,FALSE),"")</f>
        <v/>
      </c>
      <c r="I478" s="45" t="str">
        <f>IFERROR(VLOOKUP(G478,$AD$6:$AH$352,3,FALSE),"")</f>
        <v/>
      </c>
      <c r="J478" s="80"/>
      <c r="K478" s="80"/>
      <c r="L478" s="80"/>
      <c r="M478" s="80"/>
      <c r="N478" s="306"/>
      <c r="O478" s="175" t="str">
        <f>IF(C478="","",'OPĆI DIO'!$C$1)</f>
        <v/>
      </c>
      <c r="P478" s="40" t="str">
        <f t="shared" si="58"/>
        <v/>
      </c>
      <c r="Q478" s="40" t="str">
        <f t="shared" si="59"/>
        <v/>
      </c>
      <c r="R478" s="40" t="str">
        <f t="shared" si="60"/>
        <v/>
      </c>
      <c r="S478" s="40" t="str">
        <f t="shared" si="61"/>
        <v/>
      </c>
      <c r="T478" s="40" t="str">
        <f t="shared" si="62"/>
        <v/>
      </c>
    </row>
    <row r="479" spans="1:20">
      <c r="A479" s="44" t="str">
        <f>IF(C479="","",VLOOKUP('OPĆI DIO'!$C$1,'OPĆI DIO'!$O$4:$X$137,10,FALSE))</f>
        <v/>
      </c>
      <c r="B479" s="44" t="str">
        <f>IF(C479="","",VLOOKUP('OPĆI DIO'!$C$1,'OPĆI DIO'!$O$4:$X$137,9,FALSE))</f>
        <v/>
      </c>
      <c r="C479" s="50"/>
      <c r="D479" s="45" t="str">
        <f t="shared" si="63"/>
        <v/>
      </c>
      <c r="E479" s="50"/>
      <c r="F479" s="45" t="str">
        <f>IFERROR(VLOOKUP(E479,$X$5:$Z$128,2,FALSE),"")</f>
        <v/>
      </c>
      <c r="G479" s="81"/>
      <c r="H479" s="45" t="str">
        <f>IFERROR(VLOOKUP(G479,$AD$6:$AE$352,2,FALSE),"")</f>
        <v/>
      </c>
      <c r="I479" s="45" t="str">
        <f>IFERROR(VLOOKUP(G479,$AD$6:$AH$352,3,FALSE),"")</f>
        <v/>
      </c>
      <c r="J479" s="80"/>
      <c r="K479" s="80"/>
      <c r="L479" s="80"/>
      <c r="M479" s="80"/>
      <c r="N479" s="306"/>
      <c r="O479" s="175" t="str">
        <f>IF(C479="","",'OPĆI DIO'!$C$1)</f>
        <v/>
      </c>
      <c r="P479" s="40" t="str">
        <f t="shared" si="58"/>
        <v/>
      </c>
      <c r="Q479" s="40" t="str">
        <f t="shared" si="59"/>
        <v/>
      </c>
      <c r="R479" s="40" t="str">
        <f t="shared" si="60"/>
        <v/>
      </c>
      <c r="S479" s="40" t="str">
        <f t="shared" si="61"/>
        <v/>
      </c>
      <c r="T479" s="40" t="str">
        <f t="shared" si="62"/>
        <v/>
      </c>
    </row>
    <row r="480" spans="1:20">
      <c r="A480" s="44" t="str">
        <f>IF(C480="","",VLOOKUP('OPĆI DIO'!$C$1,'OPĆI DIO'!$O$4:$X$137,10,FALSE))</f>
        <v/>
      </c>
      <c r="B480" s="44" t="str">
        <f>IF(C480="","",VLOOKUP('OPĆI DIO'!$C$1,'OPĆI DIO'!$O$4:$X$137,9,FALSE))</f>
        <v/>
      </c>
      <c r="C480" s="50"/>
      <c r="D480" s="45" t="str">
        <f t="shared" si="63"/>
        <v/>
      </c>
      <c r="E480" s="50"/>
      <c r="F480" s="45" t="str">
        <f>IFERROR(VLOOKUP(E480,$X$5:$Z$128,2,FALSE),"")</f>
        <v/>
      </c>
      <c r="G480" s="81"/>
      <c r="H480" s="45" t="str">
        <f>IFERROR(VLOOKUP(G480,$AD$6:$AE$352,2,FALSE),"")</f>
        <v/>
      </c>
      <c r="I480" s="45" t="str">
        <f>IFERROR(VLOOKUP(G480,$AD$6:$AH$352,3,FALSE),"")</f>
        <v/>
      </c>
      <c r="J480" s="80"/>
      <c r="K480" s="80"/>
      <c r="L480" s="80"/>
      <c r="M480" s="80"/>
      <c r="N480" s="306"/>
      <c r="O480" s="175" t="str">
        <f>IF(C480="","",'OPĆI DIO'!$C$1)</f>
        <v/>
      </c>
      <c r="P480" s="40" t="str">
        <f t="shared" si="58"/>
        <v/>
      </c>
      <c r="Q480" s="40" t="str">
        <f t="shared" si="59"/>
        <v/>
      </c>
      <c r="R480" s="40" t="str">
        <f t="shared" si="60"/>
        <v/>
      </c>
      <c r="S480" s="40" t="str">
        <f t="shared" si="61"/>
        <v/>
      </c>
      <c r="T480" s="40" t="str">
        <f t="shared" si="62"/>
        <v/>
      </c>
    </row>
    <row r="481" spans="1:20">
      <c r="A481" s="44" t="str">
        <f>IF(C481="","",VLOOKUP('OPĆI DIO'!$C$1,'OPĆI DIO'!$O$4:$X$137,10,FALSE))</f>
        <v/>
      </c>
      <c r="B481" s="44" t="str">
        <f>IF(C481="","",VLOOKUP('OPĆI DIO'!$C$1,'OPĆI DIO'!$O$4:$X$137,9,FALSE))</f>
        <v/>
      </c>
      <c r="C481" s="50"/>
      <c r="D481" s="45" t="str">
        <f t="shared" si="63"/>
        <v/>
      </c>
      <c r="E481" s="50"/>
      <c r="F481" s="45" t="str">
        <f>IFERROR(VLOOKUP(E481,$X$5:$Z$128,2,FALSE),"")</f>
        <v/>
      </c>
      <c r="G481" s="81"/>
      <c r="H481" s="45" t="str">
        <f>IFERROR(VLOOKUP(G481,$AD$6:$AE$352,2,FALSE),"")</f>
        <v/>
      </c>
      <c r="I481" s="45" t="str">
        <f>IFERROR(VLOOKUP(G481,$AD$6:$AH$352,3,FALSE),"")</f>
        <v/>
      </c>
      <c r="J481" s="80"/>
      <c r="K481" s="80"/>
      <c r="L481" s="80"/>
      <c r="M481" s="80"/>
      <c r="N481" s="306"/>
      <c r="O481" s="175" t="str">
        <f>IF(C481="","",'OPĆI DIO'!$C$1)</f>
        <v/>
      </c>
      <c r="P481" s="40" t="str">
        <f t="shared" si="58"/>
        <v/>
      </c>
      <c r="Q481" s="40" t="str">
        <f t="shared" si="59"/>
        <v/>
      </c>
      <c r="R481" s="40" t="str">
        <f t="shared" si="60"/>
        <v/>
      </c>
      <c r="S481" s="40" t="str">
        <f t="shared" si="61"/>
        <v/>
      </c>
      <c r="T481" s="40" t="str">
        <f t="shared" si="62"/>
        <v/>
      </c>
    </row>
    <row r="482" spans="1:20">
      <c r="A482" s="44" t="str">
        <f>IF(C482="","",VLOOKUP('OPĆI DIO'!$C$1,'OPĆI DIO'!$O$4:$X$137,10,FALSE))</f>
        <v/>
      </c>
      <c r="B482" s="44" t="str">
        <f>IF(C482="","",VLOOKUP('OPĆI DIO'!$C$1,'OPĆI DIO'!$O$4:$X$137,9,FALSE))</f>
        <v/>
      </c>
      <c r="C482" s="50"/>
      <c r="D482" s="45" t="str">
        <f t="shared" si="63"/>
        <v/>
      </c>
      <c r="E482" s="50"/>
      <c r="F482" s="45" t="str">
        <f>IFERROR(VLOOKUP(E482,$X$5:$Z$128,2,FALSE),"")</f>
        <v/>
      </c>
      <c r="G482" s="81"/>
      <c r="H482" s="45" t="str">
        <f>IFERROR(VLOOKUP(G482,$AD$6:$AE$352,2,FALSE),"")</f>
        <v/>
      </c>
      <c r="I482" s="45" t="str">
        <f>IFERROR(VLOOKUP(G482,$AD$6:$AH$352,3,FALSE),"")</f>
        <v/>
      </c>
      <c r="J482" s="80"/>
      <c r="K482" s="80"/>
      <c r="L482" s="80"/>
      <c r="M482" s="80"/>
      <c r="N482" s="306"/>
      <c r="O482" s="175" t="str">
        <f>IF(C482="","",'OPĆI DIO'!$C$1)</f>
        <v/>
      </c>
      <c r="P482" s="40" t="str">
        <f t="shared" si="58"/>
        <v/>
      </c>
      <c r="Q482" s="40" t="str">
        <f t="shared" si="59"/>
        <v/>
      </c>
      <c r="R482" s="40" t="str">
        <f t="shared" si="60"/>
        <v/>
      </c>
      <c r="S482" s="40" t="str">
        <f t="shared" si="61"/>
        <v/>
      </c>
      <c r="T482" s="40" t="str">
        <f t="shared" si="62"/>
        <v/>
      </c>
    </row>
    <row r="483" spans="1:20">
      <c r="A483" s="44" t="str">
        <f>IF(C483="","",VLOOKUP('OPĆI DIO'!$C$1,'OPĆI DIO'!$O$4:$X$137,10,FALSE))</f>
        <v/>
      </c>
      <c r="B483" s="44" t="str">
        <f>IF(C483="","",VLOOKUP('OPĆI DIO'!$C$1,'OPĆI DIO'!$O$4:$X$137,9,FALSE))</f>
        <v/>
      </c>
      <c r="C483" s="50"/>
      <c r="D483" s="45" t="str">
        <f t="shared" si="63"/>
        <v/>
      </c>
      <c r="E483" s="50"/>
      <c r="F483" s="45" t="str">
        <f>IFERROR(VLOOKUP(E483,$X$5:$Z$128,2,FALSE),"")</f>
        <v/>
      </c>
      <c r="G483" s="81"/>
      <c r="H483" s="45" t="str">
        <f>IFERROR(VLOOKUP(G483,$AD$6:$AE$352,2,FALSE),"")</f>
        <v/>
      </c>
      <c r="I483" s="45" t="str">
        <f>IFERROR(VLOOKUP(G483,$AD$6:$AH$352,3,FALSE),"")</f>
        <v/>
      </c>
      <c r="J483" s="80"/>
      <c r="K483" s="80"/>
      <c r="L483" s="80"/>
      <c r="M483" s="80"/>
      <c r="N483" s="306"/>
      <c r="O483" s="175" t="str">
        <f>IF(C483="","",'OPĆI DIO'!$C$1)</f>
        <v/>
      </c>
      <c r="P483" s="40" t="str">
        <f t="shared" si="58"/>
        <v/>
      </c>
      <c r="Q483" s="40" t="str">
        <f t="shared" si="59"/>
        <v/>
      </c>
      <c r="R483" s="40" t="str">
        <f t="shared" si="60"/>
        <v/>
      </c>
      <c r="S483" s="40" t="str">
        <f t="shared" si="61"/>
        <v/>
      </c>
      <c r="T483" s="40" t="str">
        <f t="shared" si="62"/>
        <v/>
      </c>
    </row>
    <row r="484" spans="1:20">
      <c r="A484" s="44" t="str">
        <f>IF(C484="","",VLOOKUP('OPĆI DIO'!$C$1,'OPĆI DIO'!$O$4:$X$137,10,FALSE))</f>
        <v/>
      </c>
      <c r="B484" s="44" t="str">
        <f>IF(C484="","",VLOOKUP('OPĆI DIO'!$C$1,'OPĆI DIO'!$O$4:$X$137,9,FALSE))</f>
        <v/>
      </c>
      <c r="C484" s="50"/>
      <c r="D484" s="45" t="str">
        <f t="shared" si="63"/>
        <v/>
      </c>
      <c r="E484" s="50"/>
      <c r="F484" s="45" t="str">
        <f>IFERROR(VLOOKUP(E484,$X$5:$Z$128,2,FALSE),"")</f>
        <v/>
      </c>
      <c r="G484" s="81"/>
      <c r="H484" s="45" t="str">
        <f>IFERROR(VLOOKUP(G484,$AD$6:$AE$352,2,FALSE),"")</f>
        <v/>
      </c>
      <c r="I484" s="45" t="str">
        <f>IFERROR(VLOOKUP(G484,$AD$6:$AH$352,3,FALSE),"")</f>
        <v/>
      </c>
      <c r="J484" s="80"/>
      <c r="K484" s="80"/>
      <c r="L484" s="80"/>
      <c r="M484" s="80"/>
      <c r="N484" s="306"/>
      <c r="O484" s="175" t="str">
        <f>IF(C484="","",'OPĆI DIO'!$C$1)</f>
        <v/>
      </c>
      <c r="P484" s="40" t="str">
        <f t="shared" si="58"/>
        <v/>
      </c>
      <c r="Q484" s="40" t="str">
        <f t="shared" si="59"/>
        <v/>
      </c>
      <c r="R484" s="40" t="str">
        <f t="shared" si="60"/>
        <v/>
      </c>
      <c r="S484" s="40" t="str">
        <f t="shared" si="61"/>
        <v/>
      </c>
      <c r="T484" s="40" t="str">
        <f t="shared" si="62"/>
        <v/>
      </c>
    </row>
    <row r="485" spans="1:20">
      <c r="A485" s="44" t="str">
        <f>IF(C485="","",VLOOKUP('OPĆI DIO'!$C$1,'OPĆI DIO'!$O$4:$X$137,10,FALSE))</f>
        <v/>
      </c>
      <c r="B485" s="44" t="str">
        <f>IF(C485="","",VLOOKUP('OPĆI DIO'!$C$1,'OPĆI DIO'!$O$4:$X$137,9,FALSE))</f>
        <v/>
      </c>
      <c r="C485" s="50"/>
      <c r="D485" s="45" t="str">
        <f t="shared" si="63"/>
        <v/>
      </c>
      <c r="E485" s="50"/>
      <c r="F485" s="45" t="str">
        <f>IFERROR(VLOOKUP(E485,$X$5:$Z$128,2,FALSE),"")</f>
        <v/>
      </c>
      <c r="G485" s="81"/>
      <c r="H485" s="45" t="str">
        <f>IFERROR(VLOOKUP(G485,$AD$6:$AE$352,2,FALSE),"")</f>
        <v/>
      </c>
      <c r="I485" s="45" t="str">
        <f>IFERROR(VLOOKUP(G485,$AD$6:$AH$352,3,FALSE),"")</f>
        <v/>
      </c>
      <c r="J485" s="80"/>
      <c r="K485" s="80"/>
      <c r="L485" s="80"/>
      <c r="M485" s="80"/>
      <c r="N485" s="306"/>
      <c r="O485" s="175" t="str">
        <f>IF(C485="","",'OPĆI DIO'!$C$1)</f>
        <v/>
      </c>
      <c r="P485" s="40" t="str">
        <f t="shared" si="58"/>
        <v/>
      </c>
      <c r="Q485" s="40" t="str">
        <f t="shared" si="59"/>
        <v/>
      </c>
      <c r="R485" s="40" t="str">
        <f t="shared" si="60"/>
        <v/>
      </c>
      <c r="S485" s="40" t="str">
        <f t="shared" si="61"/>
        <v/>
      </c>
      <c r="T485" s="40" t="str">
        <f t="shared" si="62"/>
        <v/>
      </c>
    </row>
    <row r="486" spans="1:20">
      <c r="A486" s="44" t="str">
        <f>IF(C486="","",VLOOKUP('OPĆI DIO'!$C$1,'OPĆI DIO'!$O$4:$X$137,10,FALSE))</f>
        <v/>
      </c>
      <c r="B486" s="44" t="str">
        <f>IF(C486="","",VLOOKUP('OPĆI DIO'!$C$1,'OPĆI DIO'!$O$4:$X$137,9,FALSE))</f>
        <v/>
      </c>
      <c r="C486" s="50"/>
      <c r="D486" s="45" t="str">
        <f t="shared" si="63"/>
        <v/>
      </c>
      <c r="E486" s="50"/>
      <c r="F486" s="45" t="str">
        <f>IFERROR(VLOOKUP(E486,$X$5:$Z$128,2,FALSE),"")</f>
        <v/>
      </c>
      <c r="G486" s="81"/>
      <c r="H486" s="45" t="str">
        <f>IFERROR(VLOOKUP(G486,$AD$6:$AE$352,2,FALSE),"")</f>
        <v/>
      </c>
      <c r="I486" s="45" t="str">
        <f>IFERROR(VLOOKUP(G486,$AD$6:$AH$352,3,FALSE),"")</f>
        <v/>
      </c>
      <c r="J486" s="80"/>
      <c r="K486" s="80"/>
      <c r="L486" s="80"/>
      <c r="M486" s="80"/>
      <c r="N486" s="306"/>
      <c r="O486" s="175" t="str">
        <f>IF(C486="","",'OPĆI DIO'!$C$1)</f>
        <v/>
      </c>
      <c r="P486" s="40" t="str">
        <f t="shared" si="58"/>
        <v/>
      </c>
      <c r="Q486" s="40" t="str">
        <f t="shared" si="59"/>
        <v/>
      </c>
      <c r="R486" s="40" t="str">
        <f t="shared" si="60"/>
        <v/>
      </c>
      <c r="S486" s="40" t="str">
        <f t="shared" si="61"/>
        <v/>
      </c>
      <c r="T486" s="40" t="str">
        <f t="shared" si="62"/>
        <v/>
      </c>
    </row>
    <row r="487" spans="1:20">
      <c r="A487" s="44" t="str">
        <f>IF(C487="","",VLOOKUP('OPĆI DIO'!$C$1,'OPĆI DIO'!$O$4:$X$137,10,FALSE))</f>
        <v/>
      </c>
      <c r="B487" s="44" t="str">
        <f>IF(C487="","",VLOOKUP('OPĆI DIO'!$C$1,'OPĆI DIO'!$O$4:$X$137,9,FALSE))</f>
        <v/>
      </c>
      <c r="C487" s="50"/>
      <c r="D487" s="45" t="str">
        <f t="shared" si="63"/>
        <v/>
      </c>
      <c r="E487" s="50"/>
      <c r="F487" s="45" t="str">
        <f>IFERROR(VLOOKUP(E487,$X$5:$Z$128,2,FALSE),"")</f>
        <v/>
      </c>
      <c r="G487" s="81"/>
      <c r="H487" s="45" t="str">
        <f>IFERROR(VLOOKUP(G487,$AD$6:$AE$352,2,FALSE),"")</f>
        <v/>
      </c>
      <c r="I487" s="45" t="str">
        <f>IFERROR(VLOOKUP(G487,$AD$6:$AH$352,3,FALSE),"")</f>
        <v/>
      </c>
      <c r="J487" s="80"/>
      <c r="K487" s="80"/>
      <c r="L487" s="80"/>
      <c r="M487" s="80"/>
      <c r="N487" s="306"/>
      <c r="O487" s="175" t="str">
        <f>IF(C487="","",'OPĆI DIO'!$C$1)</f>
        <v/>
      </c>
      <c r="P487" s="40" t="str">
        <f t="shared" si="58"/>
        <v/>
      </c>
      <c r="Q487" s="40" t="str">
        <f t="shared" si="59"/>
        <v/>
      </c>
      <c r="R487" s="40" t="str">
        <f t="shared" si="60"/>
        <v/>
      </c>
      <c r="S487" s="40" t="str">
        <f t="shared" si="61"/>
        <v/>
      </c>
      <c r="T487" s="40" t="str">
        <f t="shared" si="62"/>
        <v/>
      </c>
    </row>
    <row r="488" spans="1:20">
      <c r="A488" s="44" t="str">
        <f>IF(C488="","",VLOOKUP('OPĆI DIO'!$C$1,'OPĆI DIO'!$O$4:$X$137,10,FALSE))</f>
        <v/>
      </c>
      <c r="B488" s="44" t="str">
        <f>IF(C488="","",VLOOKUP('OPĆI DIO'!$C$1,'OPĆI DIO'!$O$4:$X$137,9,FALSE))</f>
        <v/>
      </c>
      <c r="C488" s="50"/>
      <c r="D488" s="45" t="str">
        <f t="shared" si="63"/>
        <v/>
      </c>
      <c r="E488" s="50"/>
      <c r="F488" s="45" t="str">
        <f>IFERROR(VLOOKUP(E488,$X$5:$Z$128,2,FALSE),"")</f>
        <v/>
      </c>
      <c r="G488" s="81"/>
      <c r="H488" s="45" t="str">
        <f>IFERROR(VLOOKUP(G488,$AD$6:$AE$352,2,FALSE),"")</f>
        <v/>
      </c>
      <c r="I488" s="45" t="str">
        <f>IFERROR(VLOOKUP(G488,$AD$6:$AH$352,3,FALSE),"")</f>
        <v/>
      </c>
      <c r="J488" s="80"/>
      <c r="K488" s="80"/>
      <c r="L488" s="80"/>
      <c r="M488" s="80"/>
      <c r="N488" s="306"/>
      <c r="O488" s="175" t="str">
        <f>IF(C488="","",'OPĆI DIO'!$C$1)</f>
        <v/>
      </c>
      <c r="P488" s="40" t="str">
        <f t="shared" si="58"/>
        <v/>
      </c>
      <c r="Q488" s="40" t="str">
        <f t="shared" si="59"/>
        <v/>
      </c>
      <c r="R488" s="40" t="str">
        <f t="shared" si="60"/>
        <v/>
      </c>
      <c r="S488" s="40" t="str">
        <f t="shared" si="61"/>
        <v/>
      </c>
      <c r="T488" s="40" t="str">
        <f t="shared" si="62"/>
        <v/>
      </c>
    </row>
    <row r="489" spans="1:20">
      <c r="A489" s="44" t="str">
        <f>IF(C489="","",VLOOKUP('OPĆI DIO'!$C$1,'OPĆI DIO'!$O$4:$X$137,10,FALSE))</f>
        <v/>
      </c>
      <c r="B489" s="44" t="str">
        <f>IF(C489="","",VLOOKUP('OPĆI DIO'!$C$1,'OPĆI DIO'!$O$4:$X$137,9,FALSE))</f>
        <v/>
      </c>
      <c r="C489" s="50"/>
      <c r="D489" s="45" t="str">
        <f t="shared" si="63"/>
        <v/>
      </c>
      <c r="E489" s="50"/>
      <c r="F489" s="45" t="str">
        <f>IFERROR(VLOOKUP(E489,$X$5:$Z$128,2,FALSE),"")</f>
        <v/>
      </c>
      <c r="G489" s="81"/>
      <c r="H489" s="45" t="str">
        <f>IFERROR(VLOOKUP(G489,$AD$6:$AE$352,2,FALSE),"")</f>
        <v/>
      </c>
      <c r="I489" s="45" t="str">
        <f>IFERROR(VLOOKUP(G489,$AD$6:$AH$352,3,FALSE),"")</f>
        <v/>
      </c>
      <c r="J489" s="80"/>
      <c r="K489" s="80"/>
      <c r="L489" s="80"/>
      <c r="M489" s="80"/>
      <c r="N489" s="306"/>
      <c r="O489" s="175" t="str">
        <f>IF(C489="","",'OPĆI DIO'!$C$1)</f>
        <v/>
      </c>
      <c r="P489" s="40" t="str">
        <f t="shared" si="58"/>
        <v/>
      </c>
      <c r="Q489" s="40" t="str">
        <f t="shared" si="59"/>
        <v/>
      </c>
      <c r="R489" s="40" t="str">
        <f t="shared" si="60"/>
        <v/>
      </c>
      <c r="S489" s="40" t="str">
        <f t="shared" si="61"/>
        <v/>
      </c>
      <c r="T489" s="40" t="str">
        <f t="shared" si="62"/>
        <v/>
      </c>
    </row>
    <row r="490" spans="1:20">
      <c r="A490" s="44" t="str">
        <f>IF(C490="","",VLOOKUP('OPĆI DIO'!$C$1,'OPĆI DIO'!$O$4:$X$137,10,FALSE))</f>
        <v/>
      </c>
      <c r="B490" s="44" t="str">
        <f>IF(C490="","",VLOOKUP('OPĆI DIO'!$C$1,'OPĆI DIO'!$O$4:$X$137,9,FALSE))</f>
        <v/>
      </c>
      <c r="C490" s="50"/>
      <c r="D490" s="45" t="str">
        <f t="shared" si="63"/>
        <v/>
      </c>
      <c r="E490" s="50"/>
      <c r="F490" s="45" t="str">
        <f>IFERROR(VLOOKUP(E490,$X$5:$Z$128,2,FALSE),"")</f>
        <v/>
      </c>
      <c r="G490" s="81"/>
      <c r="H490" s="45" t="str">
        <f>IFERROR(VLOOKUP(G490,$AD$6:$AE$352,2,FALSE),"")</f>
        <v/>
      </c>
      <c r="I490" s="45" t="str">
        <f>IFERROR(VLOOKUP(G490,$AD$6:$AH$352,3,FALSE),"")</f>
        <v/>
      </c>
      <c r="J490" s="80"/>
      <c r="K490" s="80"/>
      <c r="L490" s="80"/>
      <c r="M490" s="80"/>
      <c r="N490" s="306"/>
      <c r="O490" s="175" t="str">
        <f>IF(C490="","",'OPĆI DIO'!$C$1)</f>
        <v/>
      </c>
      <c r="P490" s="40" t="str">
        <f t="shared" si="58"/>
        <v/>
      </c>
      <c r="Q490" s="40" t="str">
        <f t="shared" si="59"/>
        <v/>
      </c>
      <c r="R490" s="40" t="str">
        <f t="shared" si="60"/>
        <v/>
      </c>
      <c r="S490" s="40" t="str">
        <f t="shared" si="61"/>
        <v/>
      </c>
      <c r="T490" s="40" t="str">
        <f t="shared" si="62"/>
        <v/>
      </c>
    </row>
    <row r="491" spans="1:20">
      <c r="A491" s="44" t="str">
        <f>IF(C491="","",VLOOKUP('OPĆI DIO'!$C$1,'OPĆI DIO'!$O$4:$X$137,10,FALSE))</f>
        <v/>
      </c>
      <c r="B491" s="44" t="str">
        <f>IF(C491="","",VLOOKUP('OPĆI DIO'!$C$1,'OPĆI DIO'!$O$4:$X$137,9,FALSE))</f>
        <v/>
      </c>
      <c r="C491" s="50"/>
      <c r="D491" s="45" t="str">
        <f t="shared" si="63"/>
        <v/>
      </c>
      <c r="E491" s="50"/>
      <c r="F491" s="45" t="str">
        <f>IFERROR(VLOOKUP(E491,$X$5:$Z$128,2,FALSE),"")</f>
        <v/>
      </c>
      <c r="G491" s="81"/>
      <c r="H491" s="45" t="str">
        <f>IFERROR(VLOOKUP(G491,$AD$6:$AE$352,2,FALSE),"")</f>
        <v/>
      </c>
      <c r="I491" s="45" t="str">
        <f>IFERROR(VLOOKUP(G491,$AD$6:$AH$352,3,FALSE),"")</f>
        <v/>
      </c>
      <c r="J491" s="80"/>
      <c r="K491" s="80"/>
      <c r="L491" s="80"/>
      <c r="M491" s="80"/>
      <c r="N491" s="306"/>
      <c r="O491" s="175" t="str">
        <f>IF(C491="","",'OPĆI DIO'!$C$1)</f>
        <v/>
      </c>
      <c r="P491" s="40" t="str">
        <f t="shared" si="58"/>
        <v/>
      </c>
      <c r="Q491" s="40" t="str">
        <f t="shared" si="59"/>
        <v/>
      </c>
      <c r="R491" s="40" t="str">
        <f t="shared" si="60"/>
        <v/>
      </c>
      <c r="S491" s="40" t="str">
        <f t="shared" si="61"/>
        <v/>
      </c>
      <c r="T491" s="40" t="str">
        <f t="shared" si="62"/>
        <v/>
      </c>
    </row>
    <row r="492" spans="1:20">
      <c r="A492" s="44" t="str">
        <f>IF(C492="","",VLOOKUP('OPĆI DIO'!$C$1,'OPĆI DIO'!$O$4:$X$137,10,FALSE))</f>
        <v/>
      </c>
      <c r="B492" s="44" t="str">
        <f>IF(C492="","",VLOOKUP('OPĆI DIO'!$C$1,'OPĆI DIO'!$O$4:$X$137,9,FALSE))</f>
        <v/>
      </c>
      <c r="C492" s="50"/>
      <c r="D492" s="45" t="str">
        <f t="shared" si="63"/>
        <v/>
      </c>
      <c r="E492" s="50"/>
      <c r="F492" s="45" t="str">
        <f>IFERROR(VLOOKUP(E492,$X$5:$Z$128,2,FALSE),"")</f>
        <v/>
      </c>
      <c r="G492" s="81"/>
      <c r="H492" s="45" t="str">
        <f>IFERROR(VLOOKUP(G492,$AD$6:$AE$352,2,FALSE),"")</f>
        <v/>
      </c>
      <c r="I492" s="45" t="str">
        <f>IFERROR(VLOOKUP(G492,$AD$6:$AH$352,3,FALSE),"")</f>
        <v/>
      </c>
      <c r="J492" s="80"/>
      <c r="K492" s="80"/>
      <c r="L492" s="80"/>
      <c r="M492" s="80"/>
      <c r="N492" s="306"/>
      <c r="O492" s="175" t="str">
        <f>IF(C492="","",'OPĆI DIO'!$C$1)</f>
        <v/>
      </c>
      <c r="P492" s="40" t="str">
        <f t="shared" si="58"/>
        <v/>
      </c>
      <c r="Q492" s="40" t="str">
        <f t="shared" si="59"/>
        <v/>
      </c>
      <c r="R492" s="40" t="str">
        <f t="shared" si="60"/>
        <v/>
      </c>
      <c r="S492" s="40" t="str">
        <f t="shared" si="61"/>
        <v/>
      </c>
      <c r="T492" s="40" t="str">
        <f t="shared" si="62"/>
        <v/>
      </c>
    </row>
    <row r="493" spans="1:20">
      <c r="A493" s="44" t="str">
        <f>IF(C493="","",VLOOKUP('OPĆI DIO'!$C$1,'OPĆI DIO'!$O$4:$X$137,10,FALSE))</f>
        <v/>
      </c>
      <c r="B493" s="44" t="str">
        <f>IF(C493="","",VLOOKUP('OPĆI DIO'!$C$1,'OPĆI DIO'!$O$4:$X$137,9,FALSE))</f>
        <v/>
      </c>
      <c r="C493" s="50"/>
      <c r="D493" s="45" t="str">
        <f t="shared" si="63"/>
        <v/>
      </c>
      <c r="E493" s="50"/>
      <c r="F493" s="45" t="str">
        <f>IFERROR(VLOOKUP(E493,$X$5:$Z$128,2,FALSE),"")</f>
        <v/>
      </c>
      <c r="G493" s="81"/>
      <c r="H493" s="45" t="str">
        <f>IFERROR(VLOOKUP(G493,$AD$6:$AE$352,2,FALSE),"")</f>
        <v/>
      </c>
      <c r="I493" s="45" t="str">
        <f>IFERROR(VLOOKUP(G493,$AD$6:$AH$352,3,FALSE),"")</f>
        <v/>
      </c>
      <c r="J493" s="80"/>
      <c r="K493" s="80"/>
      <c r="L493" s="80"/>
      <c r="M493" s="80"/>
      <c r="N493" s="306"/>
      <c r="O493" s="175" t="str">
        <f>IF(C493="","",'OPĆI DIO'!$C$1)</f>
        <v/>
      </c>
      <c r="P493" s="40" t="str">
        <f t="shared" si="58"/>
        <v/>
      </c>
      <c r="Q493" s="40" t="str">
        <f t="shared" si="59"/>
        <v/>
      </c>
      <c r="R493" s="40" t="str">
        <f t="shared" si="60"/>
        <v/>
      </c>
      <c r="S493" s="40" t="str">
        <f t="shared" si="61"/>
        <v/>
      </c>
      <c r="T493" s="40" t="str">
        <f t="shared" si="62"/>
        <v/>
      </c>
    </row>
    <row r="494" spans="1:20">
      <c r="A494" s="44" t="str">
        <f>IF(C494="","",VLOOKUP('OPĆI DIO'!$C$1,'OPĆI DIO'!$O$4:$X$137,10,FALSE))</f>
        <v/>
      </c>
      <c r="B494" s="44" t="str">
        <f>IF(C494="","",VLOOKUP('OPĆI DIO'!$C$1,'OPĆI DIO'!$O$4:$X$137,9,FALSE))</f>
        <v/>
      </c>
      <c r="C494" s="50"/>
      <c r="D494" s="45" t="str">
        <f t="shared" si="63"/>
        <v/>
      </c>
      <c r="E494" s="50"/>
      <c r="F494" s="45" t="str">
        <f>IFERROR(VLOOKUP(E494,$X$5:$Z$128,2,FALSE),"")</f>
        <v/>
      </c>
      <c r="G494" s="81"/>
      <c r="H494" s="45" t="str">
        <f>IFERROR(VLOOKUP(G494,$AD$6:$AE$352,2,FALSE),"")</f>
        <v/>
      </c>
      <c r="I494" s="45" t="str">
        <f>IFERROR(VLOOKUP(G494,$AD$6:$AH$352,3,FALSE),"")</f>
        <v/>
      </c>
      <c r="J494" s="80"/>
      <c r="K494" s="80"/>
      <c r="L494" s="80"/>
      <c r="M494" s="80"/>
      <c r="N494" s="306"/>
      <c r="O494" s="175" t="str">
        <f>IF(C494="","",'OPĆI DIO'!$C$1)</f>
        <v/>
      </c>
      <c r="P494" s="40" t="str">
        <f t="shared" si="58"/>
        <v/>
      </c>
      <c r="Q494" s="40" t="str">
        <f t="shared" si="59"/>
        <v/>
      </c>
      <c r="R494" s="40" t="str">
        <f t="shared" si="60"/>
        <v/>
      </c>
      <c r="S494" s="40" t="str">
        <f t="shared" si="61"/>
        <v/>
      </c>
      <c r="T494" s="40" t="str">
        <f t="shared" si="62"/>
        <v/>
      </c>
    </row>
    <row r="495" spans="1:20">
      <c r="A495" s="44" t="str">
        <f>IF(C495="","",VLOOKUP('OPĆI DIO'!$C$1,'OPĆI DIO'!$O$4:$X$137,10,FALSE))</f>
        <v/>
      </c>
      <c r="B495" s="44" t="str">
        <f>IF(C495="","",VLOOKUP('OPĆI DIO'!$C$1,'OPĆI DIO'!$O$4:$X$137,9,FALSE))</f>
        <v/>
      </c>
      <c r="C495" s="50"/>
      <c r="D495" s="45" t="str">
        <f t="shared" si="63"/>
        <v/>
      </c>
      <c r="E495" s="50"/>
      <c r="F495" s="45" t="str">
        <f>IFERROR(VLOOKUP(E495,$X$5:$Z$128,2,FALSE),"")</f>
        <v/>
      </c>
      <c r="G495" s="81"/>
      <c r="H495" s="45" t="str">
        <f>IFERROR(VLOOKUP(G495,$AD$6:$AE$352,2,FALSE),"")</f>
        <v/>
      </c>
      <c r="I495" s="45" t="str">
        <f>IFERROR(VLOOKUP(G495,$AD$6:$AH$352,3,FALSE),"")</f>
        <v/>
      </c>
      <c r="J495" s="80"/>
      <c r="K495" s="80"/>
      <c r="L495" s="80"/>
      <c r="M495" s="80"/>
      <c r="N495" s="306"/>
      <c r="O495" s="175" t="str">
        <f>IF(C495="","",'OPĆI DIO'!$C$1)</f>
        <v/>
      </c>
      <c r="P495" s="40" t="str">
        <f t="shared" si="58"/>
        <v/>
      </c>
      <c r="Q495" s="40" t="str">
        <f t="shared" si="59"/>
        <v/>
      </c>
      <c r="R495" s="40" t="str">
        <f t="shared" si="60"/>
        <v/>
      </c>
      <c r="S495" s="40" t="str">
        <f t="shared" si="61"/>
        <v/>
      </c>
      <c r="T495" s="40" t="str">
        <f t="shared" si="62"/>
        <v/>
      </c>
    </row>
    <row r="496" spans="1:20">
      <c r="A496" s="44" t="str">
        <f>IF(C496="","",VLOOKUP('OPĆI DIO'!$C$1,'OPĆI DIO'!$O$4:$X$137,10,FALSE))</f>
        <v/>
      </c>
      <c r="B496" s="44" t="str">
        <f>IF(C496="","",VLOOKUP('OPĆI DIO'!$C$1,'OPĆI DIO'!$O$4:$X$137,9,FALSE))</f>
        <v/>
      </c>
      <c r="C496" s="50"/>
      <c r="D496" s="45" t="str">
        <f t="shared" si="63"/>
        <v/>
      </c>
      <c r="E496" s="50"/>
      <c r="F496" s="45" t="str">
        <f>IFERROR(VLOOKUP(E496,$X$5:$Z$128,2,FALSE),"")</f>
        <v/>
      </c>
      <c r="G496" s="81"/>
      <c r="H496" s="45" t="str">
        <f>IFERROR(VLOOKUP(G496,$AD$6:$AE$352,2,FALSE),"")</f>
        <v/>
      </c>
      <c r="I496" s="45" t="str">
        <f>IFERROR(VLOOKUP(G496,$AD$6:$AH$352,3,FALSE),"")</f>
        <v/>
      </c>
      <c r="J496" s="80"/>
      <c r="K496" s="80"/>
      <c r="L496" s="80"/>
      <c r="M496" s="80"/>
      <c r="N496" s="306"/>
      <c r="O496" s="175" t="str">
        <f>IF(C496="","",'OPĆI DIO'!$C$1)</f>
        <v/>
      </c>
      <c r="P496" s="40" t="str">
        <f t="shared" si="58"/>
        <v/>
      </c>
      <c r="Q496" s="40" t="str">
        <f t="shared" si="59"/>
        <v/>
      </c>
      <c r="R496" s="40" t="str">
        <f t="shared" si="60"/>
        <v/>
      </c>
      <c r="S496" s="40" t="str">
        <f t="shared" si="61"/>
        <v/>
      </c>
      <c r="T496" s="40" t="str">
        <f t="shared" si="62"/>
        <v/>
      </c>
    </row>
    <row r="497" spans="1:20">
      <c r="A497" s="44" t="str">
        <f>IF(C497="","",VLOOKUP('OPĆI DIO'!$C$1,'OPĆI DIO'!$O$4:$X$137,10,FALSE))</f>
        <v/>
      </c>
      <c r="B497" s="44" t="str">
        <f>IF(C497="","",VLOOKUP('OPĆI DIO'!$C$1,'OPĆI DIO'!$O$4:$X$137,9,FALSE))</f>
        <v/>
      </c>
      <c r="C497" s="50"/>
      <c r="D497" s="45" t="str">
        <f t="shared" si="63"/>
        <v/>
      </c>
      <c r="E497" s="50"/>
      <c r="F497" s="45" t="str">
        <f>IFERROR(VLOOKUP(E497,$X$5:$Z$128,2,FALSE),"")</f>
        <v/>
      </c>
      <c r="G497" s="81"/>
      <c r="H497" s="45" t="str">
        <f>IFERROR(VLOOKUP(G497,$AD$6:$AE$352,2,FALSE),"")</f>
        <v/>
      </c>
      <c r="I497" s="45" t="str">
        <f>IFERROR(VLOOKUP(G497,$AD$6:$AH$352,3,FALSE),"")</f>
        <v/>
      </c>
      <c r="J497" s="80"/>
      <c r="K497" s="80"/>
      <c r="L497" s="80"/>
      <c r="M497" s="80"/>
      <c r="N497" s="306"/>
      <c r="O497" s="175" t="str">
        <f>IF(C497="","",'OPĆI DIO'!$C$1)</f>
        <v/>
      </c>
      <c r="P497" s="40" t="str">
        <f t="shared" si="58"/>
        <v/>
      </c>
      <c r="Q497" s="40" t="str">
        <f t="shared" si="59"/>
        <v/>
      </c>
      <c r="R497" s="40" t="str">
        <f t="shared" si="60"/>
        <v/>
      </c>
      <c r="S497" s="40" t="str">
        <f t="shared" si="61"/>
        <v/>
      </c>
      <c r="T497" s="40" t="str">
        <f t="shared" si="62"/>
        <v/>
      </c>
    </row>
    <row r="498" spans="1:20">
      <c r="A498" s="44" t="str">
        <f>IF(C498="","",VLOOKUP('OPĆI DIO'!$C$1,'OPĆI DIO'!$O$4:$X$137,10,FALSE))</f>
        <v/>
      </c>
      <c r="B498" s="44" t="str">
        <f>IF(C498="","",VLOOKUP('OPĆI DIO'!$C$1,'OPĆI DIO'!$O$4:$X$137,9,FALSE))</f>
        <v/>
      </c>
      <c r="C498" s="50"/>
      <c r="D498" s="45" t="str">
        <f t="shared" si="63"/>
        <v/>
      </c>
      <c r="E498" s="50"/>
      <c r="F498" s="45" t="str">
        <f>IFERROR(VLOOKUP(E498,$X$5:$Z$128,2,FALSE),"")</f>
        <v/>
      </c>
      <c r="G498" s="81"/>
      <c r="H498" s="45" t="str">
        <f>IFERROR(VLOOKUP(G498,$AD$6:$AE$352,2,FALSE),"")</f>
        <v/>
      </c>
      <c r="I498" s="45" t="str">
        <f>IFERROR(VLOOKUP(G498,$AD$6:$AH$352,3,FALSE),"")</f>
        <v/>
      </c>
      <c r="J498" s="80"/>
      <c r="K498" s="80"/>
      <c r="L498" s="80"/>
      <c r="M498" s="80"/>
      <c r="N498" s="306"/>
      <c r="O498" s="175" t="str">
        <f>IF(C498="","",'OPĆI DIO'!$C$1)</f>
        <v/>
      </c>
      <c r="P498" s="40" t="str">
        <f t="shared" si="58"/>
        <v/>
      </c>
      <c r="Q498" s="40" t="str">
        <f t="shared" si="59"/>
        <v/>
      </c>
      <c r="R498" s="40" t="str">
        <f t="shared" si="60"/>
        <v/>
      </c>
      <c r="S498" s="40" t="str">
        <f t="shared" si="61"/>
        <v/>
      </c>
      <c r="T498" s="40" t="str">
        <f t="shared" si="62"/>
        <v/>
      </c>
    </row>
    <row r="499" spans="1:20">
      <c r="A499" s="44" t="str">
        <f>IF(C499="","",VLOOKUP('OPĆI DIO'!$C$1,'OPĆI DIO'!$O$4:$X$137,10,FALSE))</f>
        <v/>
      </c>
      <c r="B499" s="44" t="str">
        <f>IF(C499="","",VLOOKUP('OPĆI DIO'!$C$1,'OPĆI DIO'!$O$4:$X$137,9,FALSE))</f>
        <v/>
      </c>
      <c r="C499" s="50"/>
      <c r="D499" s="45" t="str">
        <f t="shared" si="63"/>
        <v/>
      </c>
      <c r="E499" s="50"/>
      <c r="F499" s="45" t="str">
        <f>IFERROR(VLOOKUP(E499,$X$5:$Z$128,2,FALSE),"")</f>
        <v/>
      </c>
      <c r="G499" s="81"/>
      <c r="H499" s="45" t="str">
        <f>IFERROR(VLOOKUP(G499,$AD$6:$AE$352,2,FALSE),"")</f>
        <v/>
      </c>
      <c r="I499" s="45" t="str">
        <f>IFERROR(VLOOKUP(G499,$AD$6:$AH$352,3,FALSE),"")</f>
        <v/>
      </c>
      <c r="J499" s="80"/>
      <c r="K499" s="80"/>
      <c r="L499" s="80"/>
      <c r="M499" s="80"/>
      <c r="N499" s="306"/>
      <c r="O499" s="175" t="str">
        <f>IF(C499="","",'OPĆI DIO'!$C$1)</f>
        <v/>
      </c>
      <c r="P499" s="40" t="str">
        <f t="shared" si="58"/>
        <v/>
      </c>
      <c r="Q499" s="40" t="str">
        <f t="shared" si="59"/>
        <v/>
      </c>
      <c r="R499" s="40" t="str">
        <f t="shared" si="60"/>
        <v/>
      </c>
      <c r="S499" s="40" t="str">
        <f t="shared" si="61"/>
        <v/>
      </c>
      <c r="T499" s="40" t="str">
        <f t="shared" si="62"/>
        <v/>
      </c>
    </row>
    <row r="500" spans="1:20">
      <c r="A500" s="44" t="str">
        <f>IF(C500="","",VLOOKUP('OPĆI DIO'!$C$1,'OPĆI DIO'!$O$4:$X$137,10,FALSE))</f>
        <v/>
      </c>
      <c r="B500" s="44" t="str">
        <f>IF(C500="","",VLOOKUP('OPĆI DIO'!$C$1,'OPĆI DIO'!$O$4:$X$137,9,FALSE))</f>
        <v/>
      </c>
      <c r="C500" s="50"/>
      <c r="D500" s="45" t="str">
        <f t="shared" si="63"/>
        <v/>
      </c>
      <c r="E500" s="50"/>
      <c r="F500" s="45" t="str">
        <f>IFERROR(VLOOKUP(E500,$X$5:$Z$128,2,FALSE),"")</f>
        <v/>
      </c>
      <c r="G500" s="81"/>
      <c r="H500" s="45" t="str">
        <f>IFERROR(VLOOKUP(G500,$AD$6:$AE$352,2,FALSE),"")</f>
        <v/>
      </c>
      <c r="I500" s="45" t="str">
        <f>IFERROR(VLOOKUP(G500,$AD$6:$AH$352,3,FALSE),"")</f>
        <v/>
      </c>
      <c r="J500" s="80"/>
      <c r="K500" s="80"/>
      <c r="L500" s="80"/>
      <c r="M500" s="80"/>
      <c r="N500" s="306"/>
      <c r="O500" s="175" t="str">
        <f>IF(C500="","",'OPĆI DIO'!$C$1)</f>
        <v/>
      </c>
      <c r="P500" s="40" t="str">
        <f t="shared" si="58"/>
        <v/>
      </c>
      <c r="Q500" s="40" t="str">
        <f t="shared" si="59"/>
        <v/>
      </c>
      <c r="R500" s="40" t="str">
        <f t="shared" si="60"/>
        <v/>
      </c>
      <c r="S500" s="40" t="str">
        <f t="shared" si="61"/>
        <v/>
      </c>
      <c r="T500" s="40" t="str">
        <f t="shared" si="62"/>
        <v/>
      </c>
    </row>
    <row r="501" spans="1:20"/>
    <row r="509" spans="1:20"/>
    <row r="510" spans="1:20"/>
  </sheetData>
  <autoFilter ref="A2:T500" xr:uid="{00000000-0009-0000-0000-000002000000}"/>
  <sortState xmlns:xlrd2="http://schemas.microsoft.com/office/spreadsheetml/2017/richdata2" ref="AD9:AE70">
    <sortCondition ref="AD6"/>
  </sortState>
  <mergeCells count="1">
    <mergeCell ref="A1:D1"/>
  </mergeCells>
  <conditionalFormatting sqref="N3:N500">
    <cfRule type="expression" dxfId="4" priority="6">
      <formula>IF(OR(E3=3691,E3=3692,E3=3693,E3=3694),1,0)</formula>
    </cfRule>
  </conditionalFormatting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M50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$U$6:$U$22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2000000}">
      <formula1>$AD$6:$AD$352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0" xr:uid="{00000000-0002-0000-0200-000003000000}">
      <formula1>$X$5:$X$128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ignoredErrors>
    <ignoredError sqref="I36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DP'!$D$3:$D$559,$N$1)</xm:f>
          </x14:formula1>
          <xm:sqref>N3:N501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I1778"/>
  <sheetViews>
    <sheetView showGridLines="0" zoomScale="90" zoomScaleNormal="90" workbookViewId="0">
      <pane ySplit="2" topLeftCell="A3" activePane="bottomLeft" state="frozen"/>
      <selection pane="bottomLeft" activeCell="J7" sqref="J7"/>
    </sheetView>
  </sheetViews>
  <sheetFormatPr defaultColWidth="0" defaultRowHeight="14.4" zeroHeight="1"/>
  <cols>
    <col min="1" max="1" width="12.88671875" style="40" customWidth="1"/>
    <col min="2" max="2" width="32.109375" style="40" customWidth="1"/>
    <col min="3" max="3" width="11.6640625" style="40" customWidth="1"/>
    <col min="4" max="4" width="25.44140625" style="40" customWidth="1"/>
    <col min="5" max="5" width="16.44140625" style="40" customWidth="1"/>
    <col min="6" max="6" width="30.33203125" style="40" customWidth="1"/>
    <col min="7" max="7" width="6.109375" style="40" bestFit="1" customWidth="1"/>
    <col min="8" max="9" width="16.44140625" style="41" customWidth="1"/>
    <col min="10" max="10" width="15.6640625" style="41" customWidth="1"/>
    <col min="11" max="11" width="15.109375" style="41" customWidth="1"/>
    <col min="12" max="12" width="33.6640625" style="41" customWidth="1"/>
    <col min="13" max="14" width="9.5546875" style="41" customWidth="1"/>
    <col min="15" max="15" width="15.109375" style="41" customWidth="1"/>
    <col min="16" max="16" width="18.33203125" style="41" customWidth="1"/>
    <col min="17" max="17" width="34.44140625" style="309" customWidth="1"/>
    <col min="18" max="23" width="9.109375" style="40" hidden="1" customWidth="1"/>
    <col min="24" max="24" width="46.5546875" style="40" hidden="1" customWidth="1"/>
    <col min="25" max="26" width="9.109375" style="40" hidden="1" customWidth="1"/>
    <col min="27" max="27" width="58.88671875" style="40" hidden="1" customWidth="1"/>
    <col min="28" max="31" width="9.109375" style="40" hidden="1" customWidth="1"/>
    <col min="32" max="32" width="14.6640625" style="40" hidden="1" customWidth="1"/>
    <col min="33" max="16384" width="9.109375" style="40" hidden="1"/>
  </cols>
  <sheetData>
    <row r="1" spans="1:35" ht="35.25" customHeight="1">
      <c r="A1" s="398" t="s">
        <v>649</v>
      </c>
      <c r="B1" s="398"/>
      <c r="C1" s="84" t="str">
        <f>IF(OR('OPĆI DIO'!C1="odaberite -",'OPĆI DIO'!C1=""),"Molimo odaberite proračunskog korisnika na radnom listu Opći podaci!","")</f>
        <v/>
      </c>
      <c r="K1" s="144" t="s">
        <v>3017</v>
      </c>
      <c r="Q1" s="307"/>
    </row>
    <row r="2" spans="1:35" ht="57.6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3705</v>
      </c>
      <c r="I2" s="330" t="s">
        <v>6634</v>
      </c>
      <c r="J2" s="86" t="s">
        <v>3706</v>
      </c>
      <c r="K2" s="86" t="s">
        <v>3707</v>
      </c>
      <c r="L2" s="95" t="s">
        <v>651</v>
      </c>
      <c r="M2" s="95" t="s">
        <v>652</v>
      </c>
      <c r="N2" s="95" t="s">
        <v>653</v>
      </c>
      <c r="O2" s="95" t="s">
        <v>654</v>
      </c>
      <c r="P2" s="95" t="s">
        <v>655</v>
      </c>
      <c r="Q2" s="135" t="s">
        <v>2861</v>
      </c>
      <c r="R2" s="135" t="s">
        <v>3688</v>
      </c>
      <c r="S2" s="43" t="s">
        <v>622</v>
      </c>
      <c r="T2" s="43" t="s">
        <v>623</v>
      </c>
      <c r="U2" s="127" t="s">
        <v>3691</v>
      </c>
      <c r="V2" s="43" t="s">
        <v>3690</v>
      </c>
      <c r="W2" s="43"/>
    </row>
    <row r="3" spans="1:35">
      <c r="A3" s="250">
        <v>52</v>
      </c>
      <c r="B3" s="45" t="str">
        <f>IFERROR(VLOOKUP(A3,$W$6:$X$23,2,FALSE),"")</f>
        <v>Ostale pomoći</v>
      </c>
      <c r="C3" s="252">
        <v>3213</v>
      </c>
      <c r="D3" s="45" t="str">
        <f>IFERROR(VLOOKUP(C3,$Z$5:$AB$129,2,FALSE),"")</f>
        <v>Stručno usavršavanje zaposlenika</v>
      </c>
      <c r="E3" s="247" t="s">
        <v>1587</v>
      </c>
      <c r="F3" s="45" t="str">
        <f>IFERROR(VLOOKUP(E3,$AF$6:$AG$1763,2,FALSE),"")</f>
        <v>Erasmus+</v>
      </c>
      <c r="G3" s="45" t="str">
        <f>IFERROR(VLOOKUP(E3,$AF$6:$AI$1763,4,FALSE),"")</f>
        <v>0942</v>
      </c>
      <c r="H3" s="153">
        <v>20000</v>
      </c>
      <c r="I3" s="153">
        <v>20000</v>
      </c>
      <c r="J3" s="153">
        <v>20000</v>
      </c>
      <c r="K3" s="153"/>
      <c r="L3" s="252"/>
      <c r="M3" s="323"/>
      <c r="N3" s="323"/>
      <c r="O3" s="324"/>
      <c r="P3" s="324"/>
      <c r="Q3" s="241"/>
      <c r="R3" s="175" t="str">
        <f>IF(C3="","",'OPĆI DIO'!$C$1)</f>
        <v>38438 VELEUČILIŠTE MARKO MARULIĆ U KNINU</v>
      </c>
      <c r="S3" s="40" t="str">
        <f>LEFT(C3,3)</f>
        <v>321</v>
      </c>
      <c r="T3" s="40" t="str">
        <f>LEFT(C3,2)</f>
        <v>32</v>
      </c>
      <c r="U3" s="40" t="str">
        <f>IF(V3="5",0,MID(G3,2,2))</f>
        <v>94</v>
      </c>
      <c r="V3" s="40" t="str">
        <f>LEFT(C3,1)</f>
        <v>3</v>
      </c>
    </row>
    <row r="4" spans="1:35">
      <c r="A4" s="250"/>
      <c r="B4" s="45" t="str">
        <f t="shared" ref="B4:B67" si="0">IFERROR(VLOOKUP(A4,$W$6:$X$23,2,FALSE),"")</f>
        <v/>
      </c>
      <c r="C4" s="252"/>
      <c r="D4" s="45" t="str">
        <f t="shared" ref="D4:D67" si="1">IFERROR(VLOOKUP(C4,$Z$5:$AB$129,2,FALSE),"")</f>
        <v/>
      </c>
      <c r="E4" s="247"/>
      <c r="F4" s="45" t="str">
        <f t="shared" ref="F4:F67" si="2">IFERROR(VLOOKUP(E4,$AF$6:$AG$1763,2,FALSE),"")</f>
        <v/>
      </c>
      <c r="G4" s="45" t="str">
        <f t="shared" ref="G4:G67" si="3">IFERROR(VLOOKUP(E4,$AF$6:$AI$1763,4,FALSE),"")</f>
        <v/>
      </c>
      <c r="H4" s="153"/>
      <c r="I4" s="153"/>
      <c r="J4" s="153"/>
      <c r="K4" s="153"/>
      <c r="L4" s="252"/>
      <c r="M4" s="323"/>
      <c r="N4" s="323"/>
      <c r="O4" s="324"/>
      <c r="P4" s="324"/>
      <c r="Q4" s="241"/>
      <c r="R4" s="175" t="str">
        <f>IF(C4="","",'OPĆI DIO'!$C$1)</f>
        <v/>
      </c>
      <c r="S4" s="40" t="str">
        <f t="shared" ref="S4:S67" si="4">LEFT(C4,3)</f>
        <v/>
      </c>
      <c r="T4" s="40" t="str">
        <f t="shared" ref="T4:T67" si="5">LEFT(C4,2)</f>
        <v/>
      </c>
      <c r="U4" s="40" t="str">
        <f t="shared" ref="U4:U67" si="6">IF(V4="5",0,MID(G4,2,2))</f>
        <v/>
      </c>
      <c r="V4" s="40" t="str">
        <f t="shared" ref="V4:V67" si="7">LEFT(C4,1)</f>
        <v/>
      </c>
      <c r="Z4" s="46"/>
      <c r="AA4" s="46"/>
    </row>
    <row r="5" spans="1:35">
      <c r="A5" s="250"/>
      <c r="B5" s="45" t="str">
        <f t="shared" si="0"/>
        <v/>
      </c>
      <c r="C5" s="252"/>
      <c r="D5" s="45" t="str">
        <f t="shared" si="1"/>
        <v/>
      </c>
      <c r="E5" s="247"/>
      <c r="F5" s="45" t="str">
        <f t="shared" si="2"/>
        <v/>
      </c>
      <c r="G5" s="45" t="str">
        <f t="shared" si="3"/>
        <v/>
      </c>
      <c r="H5" s="153"/>
      <c r="I5" s="153"/>
      <c r="J5" s="153"/>
      <c r="K5" s="153"/>
      <c r="L5" s="252"/>
      <c r="M5" s="323"/>
      <c r="N5" s="323"/>
      <c r="O5" s="324"/>
      <c r="P5" s="324"/>
      <c r="Q5" s="241"/>
      <c r="R5" s="175" t="str">
        <f>IF(C5="","",'OPĆI DIO'!$C$1)</f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0" t="str">
        <f t="shared" si="7"/>
        <v/>
      </c>
      <c r="W5" s="40" t="s">
        <v>38</v>
      </c>
      <c r="X5" s="40" t="s">
        <v>39</v>
      </c>
      <c r="Z5" s="40">
        <v>3111</v>
      </c>
      <c r="AA5" s="40" t="s">
        <v>45</v>
      </c>
      <c r="AC5" s="40" t="str">
        <f t="shared" ref="AC5:AC68" si="8">LEFT(Z5,2)</f>
        <v>31</v>
      </c>
      <c r="AD5" s="40" t="str">
        <f>LEFT(Z5,3)</f>
        <v>311</v>
      </c>
      <c r="AF5" s="40" t="s">
        <v>40</v>
      </c>
      <c r="AG5" s="40" t="s">
        <v>41</v>
      </c>
    </row>
    <row r="6" spans="1:35">
      <c r="A6" s="250"/>
      <c r="B6" s="45" t="str">
        <f t="shared" si="0"/>
        <v/>
      </c>
      <c r="C6" s="252"/>
      <c r="D6" s="45" t="str">
        <f t="shared" si="1"/>
        <v/>
      </c>
      <c r="E6" s="247"/>
      <c r="F6" s="45" t="str">
        <f t="shared" si="2"/>
        <v/>
      </c>
      <c r="G6" s="45" t="str">
        <f t="shared" si="3"/>
        <v/>
      </c>
      <c r="H6" s="153"/>
      <c r="I6" s="153"/>
      <c r="J6" s="153"/>
      <c r="K6" s="153"/>
      <c r="L6" s="252"/>
      <c r="M6" s="323"/>
      <c r="N6" s="323"/>
      <c r="O6" s="324"/>
      <c r="P6" s="324"/>
      <c r="Q6" s="241"/>
      <c r="R6" s="175" t="str">
        <f>IF(C6="","",'OPĆI DIO'!$C$1)</f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0" t="str">
        <f t="shared" si="7"/>
        <v/>
      </c>
      <c r="W6" s="40">
        <v>11</v>
      </c>
      <c r="X6" s="40" t="s">
        <v>44</v>
      </c>
      <c r="Z6" s="40">
        <v>3112</v>
      </c>
      <c r="AA6" s="40" t="s">
        <v>144</v>
      </c>
      <c r="AC6" s="40" t="str">
        <f t="shared" si="8"/>
        <v>31</v>
      </c>
      <c r="AD6" s="40" t="str">
        <f t="shared" ref="AD6:AD69" si="9">LEFT(Z6,3)</f>
        <v>311</v>
      </c>
      <c r="AF6" s="40" t="s">
        <v>682</v>
      </c>
      <c r="AG6" s="40" t="s">
        <v>682</v>
      </c>
      <c r="AH6" s="40" t="s">
        <v>682</v>
      </c>
      <c r="AI6" s="40" t="s">
        <v>682</v>
      </c>
    </row>
    <row r="7" spans="1:35">
      <c r="A7" s="250"/>
      <c r="B7" s="45" t="str">
        <f t="shared" si="0"/>
        <v/>
      </c>
      <c r="C7" s="252"/>
      <c r="D7" s="45" t="str">
        <f t="shared" si="1"/>
        <v/>
      </c>
      <c r="E7" s="247"/>
      <c r="F7" s="45" t="str">
        <f t="shared" si="2"/>
        <v/>
      </c>
      <c r="G7" s="45" t="str">
        <f t="shared" si="3"/>
        <v/>
      </c>
      <c r="H7" s="153"/>
      <c r="I7" s="153"/>
      <c r="J7" s="153"/>
      <c r="K7" s="153"/>
      <c r="L7" s="252"/>
      <c r="M7" s="323"/>
      <c r="N7" s="323"/>
      <c r="O7" s="324"/>
      <c r="P7" s="324"/>
      <c r="Q7" s="241"/>
      <c r="R7" s="175" t="str">
        <f>IF(C7="","",'OPĆI DIO'!$C$1)</f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0" t="str">
        <f t="shared" si="7"/>
        <v/>
      </c>
      <c r="W7" s="40">
        <v>12</v>
      </c>
      <c r="X7" s="40" t="s">
        <v>226</v>
      </c>
      <c r="Z7" s="40">
        <v>3113</v>
      </c>
      <c r="AA7" s="40" t="s">
        <v>123</v>
      </c>
      <c r="AC7" s="40" t="str">
        <f t="shared" si="8"/>
        <v>31</v>
      </c>
      <c r="AD7" s="40" t="str">
        <f t="shared" si="9"/>
        <v>311</v>
      </c>
      <c r="AF7" s="89"/>
    </row>
    <row r="8" spans="1:35">
      <c r="A8" s="250"/>
      <c r="B8" s="45" t="str">
        <f t="shared" si="0"/>
        <v/>
      </c>
      <c r="C8" s="252"/>
      <c r="D8" s="45" t="str">
        <f t="shared" si="1"/>
        <v/>
      </c>
      <c r="E8" s="247"/>
      <c r="F8" s="45" t="str">
        <f t="shared" si="2"/>
        <v/>
      </c>
      <c r="G8" s="45" t="str">
        <f t="shared" si="3"/>
        <v/>
      </c>
      <c r="H8" s="153"/>
      <c r="I8" s="153"/>
      <c r="J8" s="153"/>
      <c r="K8" s="153"/>
      <c r="L8" s="252"/>
      <c r="M8" s="323"/>
      <c r="N8" s="323"/>
      <c r="O8" s="324"/>
      <c r="P8" s="324"/>
      <c r="Q8" s="241"/>
      <c r="R8" s="175" t="str">
        <f>IF(C8="","",'OPĆI DIO'!$C$1)</f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0" t="str">
        <f t="shared" si="7"/>
        <v/>
      </c>
      <c r="W8" s="40">
        <v>31</v>
      </c>
      <c r="X8" s="40" t="s">
        <v>89</v>
      </c>
      <c r="Z8" s="40">
        <v>3114</v>
      </c>
      <c r="AA8" s="40" t="s">
        <v>145</v>
      </c>
      <c r="AC8" s="40" t="str">
        <f t="shared" si="8"/>
        <v>31</v>
      </c>
      <c r="AD8" s="40" t="str">
        <f t="shared" si="9"/>
        <v>311</v>
      </c>
      <c r="AF8" s="89" t="s">
        <v>3088</v>
      </c>
      <c r="AG8" s="40" t="s">
        <v>3089</v>
      </c>
      <c r="AH8" s="40" t="str">
        <f>LEFT(AF8,7)</f>
        <v>A676072</v>
      </c>
      <c r="AI8" s="40" t="str">
        <f>IFERROR(VLOOKUP(AH8,AKT!$E$4:$G$350,3,FALSE),"")</f>
        <v>0970</v>
      </c>
    </row>
    <row r="9" spans="1:35">
      <c r="A9" s="250"/>
      <c r="B9" s="45" t="str">
        <f t="shared" si="0"/>
        <v/>
      </c>
      <c r="C9" s="252"/>
      <c r="D9" s="45" t="str">
        <f t="shared" si="1"/>
        <v/>
      </c>
      <c r="E9" s="247"/>
      <c r="F9" s="45" t="str">
        <f t="shared" si="2"/>
        <v/>
      </c>
      <c r="G9" s="45" t="str">
        <f t="shared" si="3"/>
        <v/>
      </c>
      <c r="H9" s="153"/>
      <c r="I9" s="153"/>
      <c r="J9" s="153"/>
      <c r="K9" s="153"/>
      <c r="L9" s="252"/>
      <c r="M9" s="323"/>
      <c r="N9" s="323"/>
      <c r="O9" s="324"/>
      <c r="P9" s="324"/>
      <c r="Q9" s="241"/>
      <c r="R9" s="175" t="str">
        <f>IF(C9="","",'OPĆI DIO'!$C$1)</f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0" t="str">
        <f t="shared" si="7"/>
        <v/>
      </c>
      <c r="W9" s="175">
        <v>41</v>
      </c>
      <c r="X9" s="175" t="s">
        <v>954</v>
      </c>
      <c r="Z9" s="40">
        <v>3121</v>
      </c>
      <c r="AA9" s="40" t="s">
        <v>48</v>
      </c>
      <c r="AC9" s="40" t="str">
        <f t="shared" si="8"/>
        <v>31</v>
      </c>
      <c r="AD9" s="40" t="str">
        <f t="shared" si="9"/>
        <v>312</v>
      </c>
      <c r="AF9" s="89" t="s">
        <v>3090</v>
      </c>
      <c r="AG9" s="40" t="s">
        <v>3091</v>
      </c>
      <c r="AH9" s="40" t="str">
        <f t="shared" ref="AH9:AH72" si="10">LEFT(AF9,7)</f>
        <v>A676072</v>
      </c>
      <c r="AI9" s="40" t="str">
        <f>IFERROR(VLOOKUP(AH9,AKT!$E$4:$G$350,3,FALSE),"")</f>
        <v>0970</v>
      </c>
    </row>
    <row r="10" spans="1:35">
      <c r="A10" s="250"/>
      <c r="B10" s="45" t="str">
        <f t="shared" si="0"/>
        <v/>
      </c>
      <c r="C10" s="252"/>
      <c r="D10" s="45" t="str">
        <f t="shared" si="1"/>
        <v/>
      </c>
      <c r="E10" s="247"/>
      <c r="F10" s="45" t="str">
        <f t="shared" si="2"/>
        <v/>
      </c>
      <c r="G10" s="45" t="str">
        <f t="shared" si="3"/>
        <v/>
      </c>
      <c r="H10" s="153"/>
      <c r="I10" s="153"/>
      <c r="J10" s="153"/>
      <c r="K10" s="153"/>
      <c r="L10" s="252"/>
      <c r="M10" s="323"/>
      <c r="N10" s="323"/>
      <c r="O10" s="324"/>
      <c r="P10" s="324"/>
      <c r="Q10" s="241"/>
      <c r="R10" s="175" t="str">
        <f>IF(C10="","",'OPĆI DIO'!$C$1)</f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0" t="str">
        <f t="shared" si="7"/>
        <v/>
      </c>
      <c r="W10" s="40">
        <v>43</v>
      </c>
      <c r="X10" s="40" t="s">
        <v>94</v>
      </c>
      <c r="Z10" s="87">
        <v>3132</v>
      </c>
      <c r="AA10" s="87" t="s">
        <v>49</v>
      </c>
      <c r="AB10" s="87"/>
      <c r="AC10" s="87" t="str">
        <f t="shared" si="8"/>
        <v>31</v>
      </c>
      <c r="AD10" s="87" t="str">
        <f t="shared" si="9"/>
        <v>313</v>
      </c>
      <c r="AF10" s="89" t="s">
        <v>3092</v>
      </c>
      <c r="AG10" s="40" t="s">
        <v>3093</v>
      </c>
      <c r="AH10" s="40" t="str">
        <f t="shared" si="10"/>
        <v>A676072</v>
      </c>
      <c r="AI10" s="40" t="str">
        <f>IFERROR(VLOOKUP(AH10,AKT!$E$4:$G$350,3,FALSE),"")</f>
        <v>0970</v>
      </c>
    </row>
    <row r="11" spans="1:35">
      <c r="A11" s="250"/>
      <c r="B11" s="45" t="str">
        <f t="shared" si="0"/>
        <v/>
      </c>
      <c r="C11" s="252"/>
      <c r="D11" s="45" t="str">
        <f t="shared" si="1"/>
        <v/>
      </c>
      <c r="E11" s="247"/>
      <c r="F11" s="45" t="str">
        <f t="shared" si="2"/>
        <v/>
      </c>
      <c r="G11" s="45" t="str">
        <f t="shared" si="3"/>
        <v/>
      </c>
      <c r="H11" s="153"/>
      <c r="I11" s="153"/>
      <c r="J11" s="153"/>
      <c r="K11" s="153"/>
      <c r="L11" s="252"/>
      <c r="M11" s="323"/>
      <c r="N11" s="323"/>
      <c r="O11" s="324"/>
      <c r="P11" s="324"/>
      <c r="Q11" s="241"/>
      <c r="R11" s="175" t="str">
        <f>IF(C11="","",'OPĆI DIO'!$C$1)</f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0" t="str">
        <f t="shared" si="7"/>
        <v/>
      </c>
      <c r="W11" s="40">
        <v>51</v>
      </c>
      <c r="X11" s="40" t="s">
        <v>84</v>
      </c>
      <c r="Z11" s="40">
        <v>3211</v>
      </c>
      <c r="AA11" s="40" t="s">
        <v>76</v>
      </c>
      <c r="AC11" s="40" t="str">
        <f t="shared" si="8"/>
        <v>32</v>
      </c>
      <c r="AD11" s="40" t="str">
        <f t="shared" si="9"/>
        <v>321</v>
      </c>
      <c r="AF11" s="89" t="s">
        <v>3094</v>
      </c>
      <c r="AG11" s="40" t="s">
        <v>3095</v>
      </c>
      <c r="AH11" s="40" t="str">
        <f t="shared" si="10"/>
        <v>A676072</v>
      </c>
      <c r="AI11" s="40" t="str">
        <f>IFERROR(VLOOKUP(AH11,AKT!$E$4:$G$350,3,FALSE),"")</f>
        <v>0970</v>
      </c>
    </row>
    <row r="12" spans="1:35">
      <c r="A12" s="250"/>
      <c r="B12" s="45" t="str">
        <f t="shared" si="0"/>
        <v/>
      </c>
      <c r="C12" s="252"/>
      <c r="D12" s="45" t="str">
        <f t="shared" si="1"/>
        <v/>
      </c>
      <c r="E12" s="247"/>
      <c r="F12" s="45" t="str">
        <f t="shared" si="2"/>
        <v/>
      </c>
      <c r="G12" s="45" t="str">
        <f t="shared" si="3"/>
        <v/>
      </c>
      <c r="H12" s="153"/>
      <c r="I12" s="153"/>
      <c r="J12" s="153"/>
      <c r="K12" s="153"/>
      <c r="L12" s="252"/>
      <c r="M12" s="323"/>
      <c r="N12" s="323"/>
      <c r="O12" s="324"/>
      <c r="P12" s="324"/>
      <c r="Q12" s="241"/>
      <c r="R12" s="175" t="str">
        <f>IF(C12="","",'OPĆI DIO'!$C$1)</f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0" t="str">
        <f t="shared" si="7"/>
        <v/>
      </c>
      <c r="W12" s="40">
        <v>52</v>
      </c>
      <c r="X12" s="40" t="s">
        <v>107</v>
      </c>
      <c r="Z12" s="40">
        <v>3212</v>
      </c>
      <c r="AA12" s="40" t="s">
        <v>50</v>
      </c>
      <c r="AC12" s="40" t="str">
        <f t="shared" si="8"/>
        <v>32</v>
      </c>
      <c r="AD12" s="40" t="str">
        <f t="shared" si="9"/>
        <v>321</v>
      </c>
      <c r="AF12" s="89" t="s">
        <v>3096</v>
      </c>
      <c r="AG12" s="40" t="s">
        <v>3097</v>
      </c>
      <c r="AH12" s="40" t="str">
        <f t="shared" si="10"/>
        <v>A676072</v>
      </c>
      <c r="AI12" s="40" t="str">
        <f>IFERROR(VLOOKUP(AH12,AKT!$E$4:$G$350,3,FALSE),"")</f>
        <v>0970</v>
      </c>
    </row>
    <row r="13" spans="1:35">
      <c r="A13" s="250"/>
      <c r="B13" s="45" t="str">
        <f t="shared" si="0"/>
        <v/>
      </c>
      <c r="C13" s="252"/>
      <c r="D13" s="45" t="str">
        <f t="shared" si="1"/>
        <v/>
      </c>
      <c r="E13" s="247"/>
      <c r="F13" s="45" t="str">
        <f t="shared" si="2"/>
        <v/>
      </c>
      <c r="G13" s="45" t="str">
        <f t="shared" si="3"/>
        <v/>
      </c>
      <c r="H13" s="153"/>
      <c r="I13" s="153"/>
      <c r="J13" s="153"/>
      <c r="K13" s="153"/>
      <c r="L13" s="252"/>
      <c r="M13" s="323"/>
      <c r="N13" s="323"/>
      <c r="O13" s="324"/>
      <c r="P13" s="324"/>
      <c r="Q13" s="241"/>
      <c r="R13" s="175" t="str">
        <f>IF(C13="","",'OPĆI DIO'!$C$1)</f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0" t="str">
        <f t="shared" si="7"/>
        <v/>
      </c>
      <c r="W13" s="175">
        <v>552</v>
      </c>
      <c r="X13" s="175" t="s">
        <v>955</v>
      </c>
      <c r="Z13" s="40">
        <v>3213</v>
      </c>
      <c r="AA13" s="40" t="s">
        <v>95</v>
      </c>
      <c r="AC13" s="40" t="str">
        <f t="shared" si="8"/>
        <v>32</v>
      </c>
      <c r="AD13" s="40" t="str">
        <f t="shared" si="9"/>
        <v>321</v>
      </c>
      <c r="AF13" s="89" t="s">
        <v>922</v>
      </c>
      <c r="AG13" s="40" t="s">
        <v>923</v>
      </c>
      <c r="AH13" s="40" t="str">
        <f t="shared" si="10"/>
        <v>K578051</v>
      </c>
      <c r="AI13" s="40" t="str">
        <f>IFERROR(VLOOKUP(AH13,AKT!$E$4:$G$350,3,FALSE),"")</f>
        <v>0150</v>
      </c>
    </row>
    <row r="14" spans="1:35">
      <c r="A14" s="250"/>
      <c r="B14" s="45" t="str">
        <f t="shared" si="0"/>
        <v/>
      </c>
      <c r="C14" s="252"/>
      <c r="D14" s="45" t="str">
        <f t="shared" si="1"/>
        <v/>
      </c>
      <c r="E14" s="247"/>
      <c r="F14" s="45" t="str">
        <f t="shared" si="2"/>
        <v/>
      </c>
      <c r="G14" s="45" t="str">
        <f t="shared" si="3"/>
        <v/>
      </c>
      <c r="H14" s="153"/>
      <c r="I14" s="153"/>
      <c r="J14" s="153"/>
      <c r="K14" s="153"/>
      <c r="L14" s="252"/>
      <c r="M14" s="323"/>
      <c r="N14" s="323"/>
      <c r="O14" s="324"/>
      <c r="P14" s="324"/>
      <c r="Q14" s="241"/>
      <c r="R14" s="175" t="str">
        <f>IF(C14="","",'OPĆI DIO'!$C$1)</f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0" t="str">
        <f t="shared" si="7"/>
        <v/>
      </c>
      <c r="W14" s="175">
        <v>559</v>
      </c>
      <c r="X14" s="175" t="s">
        <v>956</v>
      </c>
      <c r="Z14" s="40">
        <v>3214</v>
      </c>
      <c r="AA14" s="40" t="s">
        <v>124</v>
      </c>
      <c r="AC14" s="40" t="str">
        <f t="shared" si="8"/>
        <v>32</v>
      </c>
      <c r="AD14" s="40" t="str">
        <f t="shared" si="9"/>
        <v>321</v>
      </c>
      <c r="AF14" s="89" t="s">
        <v>924</v>
      </c>
      <c r="AG14" s="40" t="s">
        <v>925</v>
      </c>
      <c r="AH14" s="40" t="str">
        <f t="shared" si="10"/>
        <v>K578051</v>
      </c>
      <c r="AI14" s="40" t="str">
        <f>IFERROR(VLOOKUP(AH14,AKT!$E$4:$G$350,3,FALSE),"")</f>
        <v>0150</v>
      </c>
    </row>
    <row r="15" spans="1:35">
      <c r="A15" s="250"/>
      <c r="B15" s="45" t="str">
        <f t="shared" si="0"/>
        <v/>
      </c>
      <c r="C15" s="252"/>
      <c r="D15" s="45" t="str">
        <f t="shared" si="1"/>
        <v/>
      </c>
      <c r="E15" s="247"/>
      <c r="F15" s="45" t="str">
        <f t="shared" si="2"/>
        <v/>
      </c>
      <c r="G15" s="45" t="str">
        <f t="shared" si="3"/>
        <v/>
      </c>
      <c r="H15" s="153"/>
      <c r="I15" s="153"/>
      <c r="J15" s="153"/>
      <c r="K15" s="153"/>
      <c r="L15" s="252"/>
      <c r="M15" s="323"/>
      <c r="N15" s="323"/>
      <c r="O15" s="324"/>
      <c r="P15" s="324"/>
      <c r="Q15" s="241"/>
      <c r="R15" s="175" t="str">
        <f>IF(C15="","",'OPĆI DIO'!$C$1)</f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0" t="str">
        <f t="shared" si="7"/>
        <v/>
      </c>
      <c r="W15" s="40">
        <v>561</v>
      </c>
      <c r="X15" s="40" t="s">
        <v>109</v>
      </c>
      <c r="Z15" s="40">
        <v>3221</v>
      </c>
      <c r="AA15" s="40" t="s">
        <v>77</v>
      </c>
      <c r="AC15" s="40" t="str">
        <f t="shared" si="8"/>
        <v>32</v>
      </c>
      <c r="AD15" s="40" t="str">
        <f t="shared" si="9"/>
        <v>322</v>
      </c>
      <c r="AF15" s="89" t="s">
        <v>926</v>
      </c>
      <c r="AG15" s="40" t="s">
        <v>927</v>
      </c>
      <c r="AH15" s="40" t="str">
        <f t="shared" si="10"/>
        <v>K578051</v>
      </c>
      <c r="AI15" s="40" t="str">
        <f>IFERROR(VLOOKUP(AH15,AKT!$E$4:$G$350,3,FALSE),"")</f>
        <v>0150</v>
      </c>
    </row>
    <row r="16" spans="1:35">
      <c r="A16" s="250"/>
      <c r="B16" s="45" t="str">
        <f t="shared" si="0"/>
        <v/>
      </c>
      <c r="C16" s="252"/>
      <c r="D16" s="45" t="str">
        <f t="shared" si="1"/>
        <v/>
      </c>
      <c r="E16" s="247"/>
      <c r="F16" s="45" t="str">
        <f t="shared" si="2"/>
        <v/>
      </c>
      <c r="G16" s="45" t="str">
        <f t="shared" si="3"/>
        <v/>
      </c>
      <c r="H16" s="153"/>
      <c r="I16" s="153"/>
      <c r="J16" s="153"/>
      <c r="K16" s="153"/>
      <c r="L16" s="252"/>
      <c r="M16" s="323"/>
      <c r="N16" s="323"/>
      <c r="O16" s="324"/>
      <c r="P16" s="324"/>
      <c r="Q16" s="241"/>
      <c r="R16" s="175" t="str">
        <f>IF(C16="","",'OPĆI DIO'!$C$1)</f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0" t="str">
        <f t="shared" si="7"/>
        <v/>
      </c>
      <c r="W16" s="40">
        <v>563</v>
      </c>
      <c r="X16" s="40" t="s">
        <v>111</v>
      </c>
      <c r="Z16" s="40">
        <v>3222</v>
      </c>
      <c r="AA16" s="40" t="s">
        <v>98</v>
      </c>
      <c r="AC16" s="40" t="str">
        <f t="shared" si="8"/>
        <v>32</v>
      </c>
      <c r="AD16" s="40" t="str">
        <f t="shared" si="9"/>
        <v>322</v>
      </c>
      <c r="AF16" s="89" t="s">
        <v>928</v>
      </c>
      <c r="AG16" s="40" t="s">
        <v>248</v>
      </c>
      <c r="AH16" s="40" t="str">
        <f t="shared" si="10"/>
        <v>K578051</v>
      </c>
      <c r="AI16" s="40" t="str">
        <f>IFERROR(VLOOKUP(AH16,AKT!$E$4:$G$350,3,FALSE),"")</f>
        <v>0150</v>
      </c>
    </row>
    <row r="17" spans="1:35">
      <c r="A17" s="250"/>
      <c r="B17" s="45" t="str">
        <f t="shared" si="0"/>
        <v/>
      </c>
      <c r="C17" s="252"/>
      <c r="D17" s="45" t="str">
        <f t="shared" si="1"/>
        <v/>
      </c>
      <c r="E17" s="247"/>
      <c r="F17" s="45" t="str">
        <f t="shared" si="2"/>
        <v/>
      </c>
      <c r="G17" s="45" t="str">
        <f t="shared" si="3"/>
        <v/>
      </c>
      <c r="H17" s="153"/>
      <c r="I17" s="153"/>
      <c r="J17" s="153"/>
      <c r="K17" s="153"/>
      <c r="L17" s="252"/>
      <c r="M17" s="323"/>
      <c r="N17" s="323"/>
      <c r="O17" s="324"/>
      <c r="P17" s="324"/>
      <c r="Q17" s="241"/>
      <c r="R17" s="175" t="str">
        <f>IF(C17="","",'OPĆI DIO'!$C$1)</f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0" t="str">
        <f t="shared" si="7"/>
        <v/>
      </c>
      <c r="W17" s="40">
        <v>573</v>
      </c>
      <c r="X17" s="175" t="s">
        <v>966</v>
      </c>
      <c r="Z17" s="40">
        <v>3223</v>
      </c>
      <c r="AA17" s="40" t="s">
        <v>86</v>
      </c>
      <c r="AC17" s="40" t="str">
        <f t="shared" si="8"/>
        <v>32</v>
      </c>
      <c r="AD17" s="40" t="str">
        <f t="shared" si="9"/>
        <v>322</v>
      </c>
      <c r="AF17" s="89" t="s">
        <v>929</v>
      </c>
      <c r="AG17" s="40" t="s">
        <v>930</v>
      </c>
      <c r="AH17" s="40" t="str">
        <f t="shared" si="10"/>
        <v>K578051</v>
      </c>
      <c r="AI17" s="40" t="str">
        <f>IFERROR(VLOOKUP(AH17,AKT!$E$4:$G$350,3,FALSE),"")</f>
        <v>0150</v>
      </c>
    </row>
    <row r="18" spans="1:35">
      <c r="A18" s="250"/>
      <c r="B18" s="45" t="str">
        <f t="shared" si="0"/>
        <v/>
      </c>
      <c r="C18" s="252"/>
      <c r="D18" s="45" t="str">
        <f t="shared" si="1"/>
        <v/>
      </c>
      <c r="E18" s="247"/>
      <c r="F18" s="45" t="str">
        <f t="shared" si="2"/>
        <v/>
      </c>
      <c r="G18" s="45" t="str">
        <f t="shared" si="3"/>
        <v/>
      </c>
      <c r="H18" s="153"/>
      <c r="I18" s="153"/>
      <c r="J18" s="153"/>
      <c r="K18" s="153"/>
      <c r="L18" s="252"/>
      <c r="M18" s="323"/>
      <c r="N18" s="323"/>
      <c r="O18" s="324"/>
      <c r="P18" s="324"/>
      <c r="Q18" s="241"/>
      <c r="R18" s="175" t="str">
        <f>IF(C18="","",'OPĆI DIO'!$C$1)</f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0" t="str">
        <f t="shared" si="7"/>
        <v/>
      </c>
      <c r="W18" s="102">
        <v>581</v>
      </c>
      <c r="X18" s="103" t="s">
        <v>1245</v>
      </c>
      <c r="Z18" s="40">
        <v>3224</v>
      </c>
      <c r="AA18" s="40" t="s">
        <v>91</v>
      </c>
      <c r="AC18" s="40" t="str">
        <f t="shared" si="8"/>
        <v>32</v>
      </c>
      <c r="AD18" s="40" t="str">
        <f t="shared" si="9"/>
        <v>322</v>
      </c>
      <c r="AF18" s="89" t="s">
        <v>931</v>
      </c>
      <c r="AG18" s="40" t="s">
        <v>932</v>
      </c>
      <c r="AH18" s="40" t="str">
        <f t="shared" si="10"/>
        <v>K578051</v>
      </c>
      <c r="AI18" s="40" t="str">
        <f>IFERROR(VLOOKUP(AH18,AKT!$E$4:$G$350,3,FALSE),"")</f>
        <v>0150</v>
      </c>
    </row>
    <row r="19" spans="1:35">
      <c r="A19" s="250"/>
      <c r="B19" s="45" t="str">
        <f t="shared" si="0"/>
        <v/>
      </c>
      <c r="C19" s="252"/>
      <c r="D19" s="45" t="str">
        <f t="shared" si="1"/>
        <v/>
      </c>
      <c r="E19" s="247"/>
      <c r="F19" s="45" t="str">
        <f t="shared" si="2"/>
        <v/>
      </c>
      <c r="G19" s="45" t="str">
        <f t="shared" si="3"/>
        <v/>
      </c>
      <c r="H19" s="153"/>
      <c r="I19" s="153"/>
      <c r="J19" s="153"/>
      <c r="K19" s="153"/>
      <c r="L19" s="252"/>
      <c r="M19" s="323"/>
      <c r="N19" s="323"/>
      <c r="O19" s="324"/>
      <c r="P19" s="324"/>
      <c r="Q19" s="241"/>
      <c r="R19" s="175" t="str">
        <f>IF(C19="","",'OPĆI DIO'!$C$1)</f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0" t="str">
        <f t="shared" si="7"/>
        <v/>
      </c>
      <c r="W19" s="40">
        <v>61</v>
      </c>
      <c r="X19" s="40" t="s">
        <v>113</v>
      </c>
      <c r="Z19" s="40">
        <v>3225</v>
      </c>
      <c r="AA19" s="40" t="s">
        <v>99</v>
      </c>
      <c r="AC19" s="40" t="str">
        <f t="shared" si="8"/>
        <v>32</v>
      </c>
      <c r="AD19" s="40" t="str">
        <f t="shared" si="9"/>
        <v>322</v>
      </c>
      <c r="AF19" s="89" t="s">
        <v>933</v>
      </c>
      <c r="AG19" s="40" t="s">
        <v>934</v>
      </c>
      <c r="AH19" s="40" t="str">
        <f t="shared" si="10"/>
        <v>K578051</v>
      </c>
      <c r="AI19" s="40" t="str">
        <f>IFERROR(VLOOKUP(AH19,AKT!$E$4:$G$350,3,FALSE),"")</f>
        <v>0150</v>
      </c>
    </row>
    <row r="20" spans="1:35">
      <c r="A20" s="250"/>
      <c r="B20" s="45" t="str">
        <f t="shared" si="0"/>
        <v/>
      </c>
      <c r="C20" s="252"/>
      <c r="D20" s="45" t="str">
        <f t="shared" si="1"/>
        <v/>
      </c>
      <c r="E20" s="247"/>
      <c r="F20" s="45" t="str">
        <f t="shared" si="2"/>
        <v/>
      </c>
      <c r="G20" s="45" t="str">
        <f t="shared" si="3"/>
        <v/>
      </c>
      <c r="H20" s="153"/>
      <c r="I20" s="153"/>
      <c r="J20" s="153"/>
      <c r="K20" s="153"/>
      <c r="L20" s="252"/>
      <c r="M20" s="323"/>
      <c r="N20" s="323"/>
      <c r="O20" s="324"/>
      <c r="P20" s="324"/>
      <c r="Q20" s="241"/>
      <c r="R20" s="175" t="str">
        <f>IF(C20="","",'OPĆI DIO'!$C$1)</f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0" t="str">
        <f t="shared" si="7"/>
        <v/>
      </c>
      <c r="W20" s="40">
        <v>63</v>
      </c>
      <c r="X20" s="40" t="s">
        <v>6580</v>
      </c>
      <c r="Z20" s="40">
        <v>3226</v>
      </c>
      <c r="AA20" s="40" t="s">
        <v>173</v>
      </c>
      <c r="AC20" s="40" t="str">
        <f t="shared" si="8"/>
        <v>32</v>
      </c>
      <c r="AD20" s="40" t="str">
        <f t="shared" si="9"/>
        <v>322</v>
      </c>
      <c r="AF20" s="89" t="s">
        <v>3098</v>
      </c>
      <c r="AG20" s="40" t="s">
        <v>3099</v>
      </c>
      <c r="AH20" s="40" t="str">
        <f t="shared" si="10"/>
        <v>K676068</v>
      </c>
      <c r="AI20" s="40" t="str">
        <f>IFERROR(VLOOKUP(AH20,AKT!$E$4:$G$350,3,FALSE),"")</f>
        <v>0150</v>
      </c>
    </row>
    <row r="21" spans="1:35">
      <c r="A21" s="250"/>
      <c r="B21" s="45" t="str">
        <f t="shared" si="0"/>
        <v/>
      </c>
      <c r="C21" s="252"/>
      <c r="D21" s="45" t="str">
        <f t="shared" si="1"/>
        <v/>
      </c>
      <c r="E21" s="247"/>
      <c r="F21" s="45" t="str">
        <f t="shared" si="2"/>
        <v/>
      </c>
      <c r="G21" s="45" t="str">
        <f t="shared" si="3"/>
        <v/>
      </c>
      <c r="H21" s="153"/>
      <c r="I21" s="153"/>
      <c r="J21" s="153"/>
      <c r="K21" s="153"/>
      <c r="L21" s="252"/>
      <c r="M21" s="323"/>
      <c r="N21" s="323"/>
      <c r="O21" s="324"/>
      <c r="P21" s="324"/>
      <c r="Q21" s="241"/>
      <c r="R21" s="175" t="str">
        <f>IF(C21="","",'OPĆI DIO'!$C$1)</f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0" t="str">
        <f t="shared" si="7"/>
        <v/>
      </c>
      <c r="W21" s="40">
        <v>71</v>
      </c>
      <c r="X21" s="40" t="s">
        <v>171</v>
      </c>
      <c r="Z21" s="40">
        <v>3227</v>
      </c>
      <c r="AA21" s="40" t="s">
        <v>116</v>
      </c>
      <c r="AC21" s="40" t="str">
        <f t="shared" si="8"/>
        <v>32</v>
      </c>
      <c r="AD21" s="40" t="str">
        <f t="shared" si="9"/>
        <v>322</v>
      </c>
      <c r="AF21" s="89" t="s">
        <v>3100</v>
      </c>
      <c r="AG21" s="40" t="s">
        <v>3101</v>
      </c>
      <c r="AH21" s="40" t="str">
        <f t="shared" si="10"/>
        <v>K676068</v>
      </c>
      <c r="AI21" s="40" t="str">
        <f>IFERROR(VLOOKUP(AH21,AKT!$E$4:$G$350,3,FALSE),"")</f>
        <v>0150</v>
      </c>
    </row>
    <row r="22" spans="1:35">
      <c r="A22" s="250"/>
      <c r="B22" s="45" t="str">
        <f t="shared" si="0"/>
        <v/>
      </c>
      <c r="C22" s="252"/>
      <c r="D22" s="45" t="str">
        <f t="shared" si="1"/>
        <v/>
      </c>
      <c r="E22" s="247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153"/>
      <c r="L22" s="252"/>
      <c r="M22" s="323"/>
      <c r="N22" s="323"/>
      <c r="O22" s="324"/>
      <c r="P22" s="324"/>
      <c r="Q22" s="241"/>
      <c r="R22" s="175" t="str">
        <f>IF(C22="","",'OPĆI DIO'!$C$1)</f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0" t="str">
        <f t="shared" si="7"/>
        <v/>
      </c>
      <c r="W22" s="40">
        <v>810</v>
      </c>
      <c r="X22" s="40" t="s">
        <v>6581</v>
      </c>
      <c r="Z22" s="40">
        <v>3231</v>
      </c>
      <c r="AA22" s="40" t="s">
        <v>100</v>
      </c>
      <c r="AC22" s="40" t="str">
        <f t="shared" si="8"/>
        <v>32</v>
      </c>
      <c r="AD22" s="40" t="str">
        <f t="shared" si="9"/>
        <v>323</v>
      </c>
      <c r="AF22" s="89" t="s">
        <v>3102</v>
      </c>
      <c r="AG22" s="40" t="s">
        <v>3103</v>
      </c>
      <c r="AH22" s="40" t="str">
        <f t="shared" si="10"/>
        <v>K676068</v>
      </c>
      <c r="AI22" s="40" t="str">
        <f>IFERROR(VLOOKUP(AH22,AKT!$E$4:$G$350,3,FALSE),"")</f>
        <v>0150</v>
      </c>
    </row>
    <row r="23" spans="1:35">
      <c r="A23" s="250"/>
      <c r="B23" s="45" t="str">
        <f t="shared" si="0"/>
        <v/>
      </c>
      <c r="C23" s="252"/>
      <c r="D23" s="45" t="str">
        <f t="shared" si="1"/>
        <v/>
      </c>
      <c r="E23" s="247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153"/>
      <c r="L23" s="252"/>
      <c r="M23" s="323"/>
      <c r="N23" s="323"/>
      <c r="O23" s="324"/>
      <c r="P23" s="324"/>
      <c r="Q23" s="241"/>
      <c r="R23" s="175" t="str">
        <f>IF(C23="","",'OPĆI DIO'!$C$1)</f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0" t="str">
        <f t="shared" si="7"/>
        <v/>
      </c>
      <c r="W23" s="40">
        <v>815</v>
      </c>
      <c r="X23" s="40" t="s">
        <v>4536</v>
      </c>
      <c r="Z23" s="40">
        <v>3232</v>
      </c>
      <c r="AA23" s="40" t="s">
        <v>87</v>
      </c>
      <c r="AC23" s="40" t="str">
        <f t="shared" si="8"/>
        <v>32</v>
      </c>
      <c r="AD23" s="40" t="str">
        <f t="shared" si="9"/>
        <v>323</v>
      </c>
      <c r="AF23" s="89" t="s">
        <v>3104</v>
      </c>
      <c r="AG23" s="40" t="s">
        <v>3105</v>
      </c>
      <c r="AH23" s="40" t="str">
        <f t="shared" si="10"/>
        <v>K733067</v>
      </c>
      <c r="AI23" s="40" t="str">
        <f>IFERROR(VLOOKUP(AH23,AKT!$E$4:$G$350,3,FALSE),"")</f>
        <v>0950</v>
      </c>
    </row>
    <row r="24" spans="1:35">
      <c r="A24" s="250"/>
      <c r="B24" s="45" t="str">
        <f t="shared" si="0"/>
        <v/>
      </c>
      <c r="C24" s="252"/>
      <c r="D24" s="45" t="str">
        <f t="shared" si="1"/>
        <v/>
      </c>
      <c r="E24" s="247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153"/>
      <c r="L24" s="252"/>
      <c r="M24" s="323"/>
      <c r="N24" s="323"/>
      <c r="O24" s="324"/>
      <c r="P24" s="324"/>
      <c r="Q24" s="241"/>
      <c r="R24" s="175" t="str">
        <f>IF(C24="","",'OPĆI DIO'!$C$1)</f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0" t="str">
        <f t="shared" si="7"/>
        <v/>
      </c>
      <c r="W24" s="121">
        <v>83</v>
      </c>
      <c r="X24" s="121" t="s">
        <v>957</v>
      </c>
      <c r="Z24" s="40">
        <v>3233</v>
      </c>
      <c r="AA24" s="40" t="s">
        <v>75</v>
      </c>
      <c r="AC24" s="40" t="str">
        <f t="shared" si="8"/>
        <v>32</v>
      </c>
      <c r="AD24" s="40" t="str">
        <f t="shared" si="9"/>
        <v>323</v>
      </c>
      <c r="AF24" s="89" t="s">
        <v>3106</v>
      </c>
      <c r="AG24" s="40" t="s">
        <v>3107</v>
      </c>
      <c r="AH24" s="40" t="str">
        <f t="shared" si="10"/>
        <v>K733067</v>
      </c>
      <c r="AI24" s="40" t="str">
        <f>IFERROR(VLOOKUP(AH24,AKT!$E$4:$G$350,3,FALSE),"")</f>
        <v>0950</v>
      </c>
    </row>
    <row r="25" spans="1:35">
      <c r="A25" s="250"/>
      <c r="B25" s="45" t="str">
        <f t="shared" si="0"/>
        <v/>
      </c>
      <c r="C25" s="252"/>
      <c r="D25" s="45" t="str">
        <f t="shared" si="1"/>
        <v/>
      </c>
      <c r="E25" s="247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153"/>
      <c r="L25" s="252"/>
      <c r="M25" s="323"/>
      <c r="N25" s="323"/>
      <c r="O25" s="324"/>
      <c r="P25" s="324"/>
      <c r="Q25" s="241"/>
      <c r="R25" s="175" t="str">
        <f>IF(C25="","",'OPĆI DIO'!$C$1)</f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0" t="str">
        <f t="shared" si="7"/>
        <v/>
      </c>
      <c r="Z25" s="40">
        <v>3234</v>
      </c>
      <c r="AA25" s="40" t="s">
        <v>88</v>
      </c>
      <c r="AC25" s="40" t="str">
        <f t="shared" si="8"/>
        <v>32</v>
      </c>
      <c r="AD25" s="40" t="str">
        <f t="shared" si="9"/>
        <v>323</v>
      </c>
      <c r="AF25" s="89" t="s">
        <v>3108</v>
      </c>
      <c r="AG25" s="40" t="s">
        <v>3109</v>
      </c>
      <c r="AH25" s="40" t="str">
        <f t="shared" si="10"/>
        <v>K733067</v>
      </c>
      <c r="AI25" s="40" t="str">
        <f>IFERROR(VLOOKUP(AH25,AKT!$E$4:$G$350,3,FALSE),"")</f>
        <v>0950</v>
      </c>
    </row>
    <row r="26" spans="1:35">
      <c r="A26" s="250"/>
      <c r="B26" s="45" t="str">
        <f t="shared" si="0"/>
        <v/>
      </c>
      <c r="C26" s="252"/>
      <c r="D26" s="45" t="str">
        <f t="shared" si="1"/>
        <v/>
      </c>
      <c r="E26" s="247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153"/>
      <c r="L26" s="252"/>
      <c r="M26" s="323"/>
      <c r="N26" s="323"/>
      <c r="O26" s="324"/>
      <c r="P26" s="324"/>
      <c r="Q26" s="241"/>
      <c r="R26" s="175" t="str">
        <f>IF(C26="","",'OPĆI DIO'!$C$1)</f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0" t="str">
        <f t="shared" si="7"/>
        <v/>
      </c>
      <c r="Z26" s="40">
        <v>3235</v>
      </c>
      <c r="AA26" s="40" t="s">
        <v>108</v>
      </c>
      <c r="AC26" s="40" t="str">
        <f t="shared" si="8"/>
        <v>32</v>
      </c>
      <c r="AD26" s="40" t="str">
        <f t="shared" si="9"/>
        <v>323</v>
      </c>
      <c r="AF26" s="89" t="s">
        <v>3110</v>
      </c>
      <c r="AG26" s="40" t="s">
        <v>3111</v>
      </c>
      <c r="AH26" s="40" t="str">
        <f t="shared" si="10"/>
        <v>K733067</v>
      </c>
      <c r="AI26" s="40" t="str">
        <f>IFERROR(VLOOKUP(AH26,AKT!$E$4:$G$350,3,FALSE),"")</f>
        <v>0950</v>
      </c>
    </row>
    <row r="27" spans="1:35">
      <c r="A27" s="250"/>
      <c r="B27" s="45" t="str">
        <f t="shared" si="0"/>
        <v/>
      </c>
      <c r="C27" s="252"/>
      <c r="D27" s="45" t="str">
        <f t="shared" si="1"/>
        <v/>
      </c>
      <c r="E27" s="247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153"/>
      <c r="L27" s="252"/>
      <c r="M27" s="323"/>
      <c r="N27" s="323"/>
      <c r="O27" s="324"/>
      <c r="P27" s="324"/>
      <c r="Q27" s="241"/>
      <c r="R27" s="175" t="str">
        <f>IF(C27="","",'OPĆI DIO'!$C$1)</f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0" t="str">
        <f t="shared" si="7"/>
        <v/>
      </c>
      <c r="Z27" s="40">
        <v>3236</v>
      </c>
      <c r="AA27" s="40" t="s">
        <v>51</v>
      </c>
      <c r="AC27" s="40" t="str">
        <f t="shared" si="8"/>
        <v>32</v>
      </c>
      <c r="AD27" s="40" t="str">
        <f t="shared" si="9"/>
        <v>323</v>
      </c>
      <c r="AF27" s="89" t="s">
        <v>913</v>
      </c>
      <c r="AG27" s="40" t="s">
        <v>733</v>
      </c>
      <c r="AH27" s="40" t="str">
        <f t="shared" si="10"/>
        <v>K818050</v>
      </c>
      <c r="AI27" s="40" t="str">
        <f>IFERROR(VLOOKUP(AH27,AKT!$E$4:$G$350,3,FALSE),"")</f>
        <v>0950</v>
      </c>
    </row>
    <row r="28" spans="1:35">
      <c r="A28" s="250"/>
      <c r="B28" s="45" t="str">
        <f t="shared" si="0"/>
        <v/>
      </c>
      <c r="C28" s="252"/>
      <c r="D28" s="45" t="str">
        <f t="shared" si="1"/>
        <v/>
      </c>
      <c r="E28" s="247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153"/>
      <c r="L28" s="252"/>
      <c r="M28" s="323"/>
      <c r="N28" s="323"/>
      <c r="O28" s="324"/>
      <c r="P28" s="324"/>
      <c r="Q28" s="241"/>
      <c r="R28" s="175" t="str">
        <f>IF(C28="","",'OPĆI DIO'!$C$1)</f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0" t="str">
        <f t="shared" si="7"/>
        <v/>
      </c>
      <c r="Z28" s="40">
        <v>3237</v>
      </c>
      <c r="AA28" s="40" t="s">
        <v>64</v>
      </c>
      <c r="AC28" s="40" t="str">
        <f t="shared" si="8"/>
        <v>32</v>
      </c>
      <c r="AD28" s="40" t="str">
        <f t="shared" si="9"/>
        <v>323</v>
      </c>
      <c r="AF28" s="89" t="s">
        <v>914</v>
      </c>
      <c r="AG28" s="40" t="s">
        <v>915</v>
      </c>
      <c r="AH28" s="40" t="str">
        <f t="shared" si="10"/>
        <v>K818050</v>
      </c>
      <c r="AI28" s="40" t="str">
        <f>IFERROR(VLOOKUP(AH28,AKT!$E$4:$G$350,3,FALSE),"")</f>
        <v>0950</v>
      </c>
    </row>
    <row r="29" spans="1:35">
      <c r="A29" s="250"/>
      <c r="B29" s="45" t="str">
        <f t="shared" si="0"/>
        <v/>
      </c>
      <c r="C29" s="252"/>
      <c r="D29" s="45" t="str">
        <f t="shared" si="1"/>
        <v/>
      </c>
      <c r="E29" s="247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153"/>
      <c r="L29" s="252"/>
      <c r="M29" s="323"/>
      <c r="N29" s="323"/>
      <c r="O29" s="324"/>
      <c r="P29" s="324"/>
      <c r="Q29" s="241"/>
      <c r="R29" s="175" t="str">
        <f>IF(C29="","",'OPĆI DIO'!$C$1)</f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0" t="str">
        <f t="shared" si="7"/>
        <v/>
      </c>
      <c r="Z29" s="40">
        <v>3238</v>
      </c>
      <c r="AA29" s="40" t="s">
        <v>101</v>
      </c>
      <c r="AC29" s="40" t="str">
        <f t="shared" si="8"/>
        <v>32</v>
      </c>
      <c r="AD29" s="40" t="str">
        <f t="shared" si="9"/>
        <v>323</v>
      </c>
      <c r="AF29" s="89" t="s">
        <v>916</v>
      </c>
      <c r="AG29" s="40" t="s">
        <v>917</v>
      </c>
      <c r="AH29" s="40" t="str">
        <f t="shared" si="10"/>
        <v>K818050</v>
      </c>
      <c r="AI29" s="40" t="str">
        <f>IFERROR(VLOOKUP(AH29,AKT!$E$4:$G$350,3,FALSE),"")</f>
        <v>0950</v>
      </c>
    </row>
    <row r="30" spans="1:35">
      <c r="A30" s="250"/>
      <c r="B30" s="45" t="str">
        <f t="shared" si="0"/>
        <v/>
      </c>
      <c r="C30" s="252"/>
      <c r="D30" s="45" t="str">
        <f t="shared" si="1"/>
        <v/>
      </c>
      <c r="E30" s="247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153"/>
      <c r="L30" s="252"/>
      <c r="M30" s="323"/>
      <c r="N30" s="323"/>
      <c r="O30" s="324"/>
      <c r="P30" s="324"/>
      <c r="Q30" s="241"/>
      <c r="R30" s="175" t="str">
        <f>IF(C30="","",'OPĆI DIO'!$C$1)</f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0" t="str">
        <f t="shared" si="7"/>
        <v/>
      </c>
      <c r="Z30" s="40">
        <v>3239</v>
      </c>
      <c r="AA30" s="40" t="s">
        <v>81</v>
      </c>
      <c r="AC30" s="40" t="str">
        <f t="shared" si="8"/>
        <v>32</v>
      </c>
      <c r="AD30" s="40" t="str">
        <f t="shared" si="9"/>
        <v>323</v>
      </c>
      <c r="AF30" s="89" t="s">
        <v>920</v>
      </c>
      <c r="AG30" s="40" t="s">
        <v>921</v>
      </c>
      <c r="AH30" s="40" t="str">
        <f t="shared" si="10"/>
        <v>K818050</v>
      </c>
      <c r="AI30" s="40" t="str">
        <f>IFERROR(VLOOKUP(AH30,AKT!$E$4:$G$350,3,FALSE),"")</f>
        <v>0950</v>
      </c>
    </row>
    <row r="31" spans="1:35">
      <c r="A31" s="250"/>
      <c r="B31" s="45" t="str">
        <f t="shared" si="0"/>
        <v/>
      </c>
      <c r="C31" s="252"/>
      <c r="D31" s="45" t="str">
        <f t="shared" si="1"/>
        <v/>
      </c>
      <c r="E31" s="247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153"/>
      <c r="L31" s="252"/>
      <c r="M31" s="323"/>
      <c r="N31" s="323"/>
      <c r="O31" s="324"/>
      <c r="P31" s="324"/>
      <c r="Q31" s="241"/>
      <c r="R31" s="175" t="str">
        <f>IF(C31="","",'OPĆI DIO'!$C$1)</f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0" t="str">
        <f t="shared" si="7"/>
        <v/>
      </c>
      <c r="Z31" s="40">
        <v>3241</v>
      </c>
      <c r="AA31" s="40" t="s">
        <v>78</v>
      </c>
      <c r="AC31" s="40" t="str">
        <f t="shared" si="8"/>
        <v>32</v>
      </c>
      <c r="AD31" s="40" t="str">
        <f t="shared" si="9"/>
        <v>324</v>
      </c>
      <c r="AF31" s="89" t="s">
        <v>989</v>
      </c>
      <c r="AG31" s="40" t="s">
        <v>938</v>
      </c>
      <c r="AH31" s="40" t="str">
        <f t="shared" si="10"/>
        <v>K818050</v>
      </c>
      <c r="AI31" s="40" t="str">
        <f>IFERROR(VLOOKUP(AH31,AKT!$E$4:$G$350,3,FALSE),"")</f>
        <v>0950</v>
      </c>
    </row>
    <row r="32" spans="1:35">
      <c r="A32" s="250"/>
      <c r="B32" s="45" t="str">
        <f t="shared" si="0"/>
        <v/>
      </c>
      <c r="C32" s="252"/>
      <c r="D32" s="45" t="str">
        <f t="shared" si="1"/>
        <v/>
      </c>
      <c r="E32" s="247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153"/>
      <c r="L32" s="252"/>
      <c r="M32" s="323"/>
      <c r="N32" s="323"/>
      <c r="O32" s="324"/>
      <c r="P32" s="324"/>
      <c r="Q32" s="241"/>
      <c r="R32" s="175" t="str">
        <f>IF(C32="","",'OPĆI DIO'!$C$1)</f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0" t="str">
        <f t="shared" si="7"/>
        <v/>
      </c>
      <c r="Z32" s="40">
        <v>3291</v>
      </c>
      <c r="AA32" s="40" t="s">
        <v>79</v>
      </c>
      <c r="AC32" s="40" t="str">
        <f t="shared" si="8"/>
        <v>32</v>
      </c>
      <c r="AD32" s="40" t="str">
        <f t="shared" si="9"/>
        <v>329</v>
      </c>
      <c r="AF32" s="89" t="s">
        <v>1466</v>
      </c>
      <c r="AG32" s="40" t="s">
        <v>1467</v>
      </c>
      <c r="AH32" s="40" t="str">
        <f t="shared" si="10"/>
        <v>K818050</v>
      </c>
      <c r="AI32" s="40" t="str">
        <f>IFERROR(VLOOKUP(AH32,AKT!$E$4:$G$350,3,FALSE),"")</f>
        <v>0950</v>
      </c>
    </row>
    <row r="33" spans="1:35">
      <c r="A33" s="250"/>
      <c r="B33" s="45" t="str">
        <f t="shared" si="0"/>
        <v/>
      </c>
      <c r="C33" s="252"/>
      <c r="D33" s="45" t="str">
        <f t="shared" si="1"/>
        <v/>
      </c>
      <c r="E33" s="247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153"/>
      <c r="L33" s="252"/>
      <c r="M33" s="323"/>
      <c r="N33" s="323"/>
      <c r="O33" s="324"/>
      <c r="P33" s="324"/>
      <c r="Q33" s="241"/>
      <c r="R33" s="175" t="str">
        <f>IF(C33="","",'OPĆI DIO'!$C$1)</f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0" t="str">
        <f t="shared" si="7"/>
        <v/>
      </c>
      <c r="Z33" s="40">
        <v>3292</v>
      </c>
      <c r="AA33" s="40" t="s">
        <v>72</v>
      </c>
      <c r="AC33" s="40" t="str">
        <f t="shared" si="8"/>
        <v>32</v>
      </c>
      <c r="AD33" s="40" t="str">
        <f t="shared" si="9"/>
        <v>329</v>
      </c>
      <c r="AF33" s="89" t="s">
        <v>4542</v>
      </c>
      <c r="AG33" s="40" t="s">
        <v>4543</v>
      </c>
      <c r="AH33" s="40" t="str">
        <f t="shared" si="10"/>
        <v>A679071</v>
      </c>
      <c r="AI33" s="40" t="str">
        <f>IFERROR(VLOOKUP(AH33,AKT!$E$4:$G$350,3,FALSE),"")</f>
        <v>0942</v>
      </c>
    </row>
    <row r="34" spans="1:35">
      <c r="A34" s="250"/>
      <c r="B34" s="45" t="str">
        <f t="shared" si="0"/>
        <v/>
      </c>
      <c r="C34" s="252"/>
      <c r="D34" s="45" t="str">
        <f t="shared" si="1"/>
        <v/>
      </c>
      <c r="E34" s="247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153"/>
      <c r="L34" s="252"/>
      <c r="M34" s="323"/>
      <c r="N34" s="323"/>
      <c r="O34" s="324"/>
      <c r="P34" s="324"/>
      <c r="Q34" s="241"/>
      <c r="R34" s="175" t="str">
        <f>IF(C34="","",'OPĆI DIO'!$C$1)</f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0" t="str">
        <f t="shared" si="7"/>
        <v/>
      </c>
      <c r="Z34" s="40">
        <v>3293</v>
      </c>
      <c r="AA34" s="40" t="s">
        <v>82</v>
      </c>
      <c r="AC34" s="40" t="str">
        <f t="shared" si="8"/>
        <v>32</v>
      </c>
      <c r="AD34" s="40" t="str">
        <f t="shared" si="9"/>
        <v>329</v>
      </c>
      <c r="AF34" s="89" t="s">
        <v>4544</v>
      </c>
      <c r="AG34" s="40" t="s">
        <v>4545</v>
      </c>
      <c r="AH34" s="40" t="str">
        <f t="shared" si="10"/>
        <v>A679071</v>
      </c>
      <c r="AI34" s="40" t="str">
        <f>IFERROR(VLOOKUP(AH34,AKT!$E$4:$G$350,3,FALSE),"")</f>
        <v>0942</v>
      </c>
    </row>
    <row r="35" spans="1:35">
      <c r="A35" s="250"/>
      <c r="B35" s="45" t="str">
        <f t="shared" si="0"/>
        <v/>
      </c>
      <c r="C35" s="252"/>
      <c r="D35" s="45" t="str">
        <f t="shared" si="1"/>
        <v/>
      </c>
      <c r="E35" s="247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153"/>
      <c r="L35" s="252"/>
      <c r="M35" s="323"/>
      <c r="N35" s="323"/>
      <c r="O35" s="324"/>
      <c r="P35" s="324"/>
      <c r="Q35" s="241"/>
      <c r="R35" s="175" t="str">
        <f>IF(C35="","",'OPĆI DIO'!$C$1)</f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0" t="str">
        <f t="shared" si="7"/>
        <v/>
      </c>
      <c r="Z35" s="40">
        <v>3293</v>
      </c>
      <c r="AA35" s="40" t="s">
        <v>129</v>
      </c>
      <c r="AC35" s="40" t="str">
        <f t="shared" si="8"/>
        <v>32</v>
      </c>
      <c r="AD35" s="40" t="str">
        <f t="shared" si="9"/>
        <v>329</v>
      </c>
      <c r="AF35" s="89" t="s">
        <v>4546</v>
      </c>
      <c r="AG35" s="40" t="s">
        <v>4547</v>
      </c>
      <c r="AH35" s="40" t="str">
        <f t="shared" si="10"/>
        <v>A679071</v>
      </c>
      <c r="AI35" s="40" t="str">
        <f>IFERROR(VLOOKUP(AH35,AKT!$E$4:$G$350,3,FALSE),"")</f>
        <v>0942</v>
      </c>
    </row>
    <row r="36" spans="1:35">
      <c r="A36" s="250"/>
      <c r="B36" s="45" t="str">
        <f t="shared" si="0"/>
        <v/>
      </c>
      <c r="C36" s="252"/>
      <c r="D36" s="45" t="str">
        <f t="shared" si="1"/>
        <v/>
      </c>
      <c r="E36" s="247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153"/>
      <c r="L36" s="252"/>
      <c r="M36" s="323"/>
      <c r="N36" s="323"/>
      <c r="O36" s="324"/>
      <c r="P36" s="324"/>
      <c r="Q36" s="241"/>
      <c r="R36" s="175" t="str">
        <f>IF(C36="","",'OPĆI DIO'!$C$1)</f>
        <v/>
      </c>
      <c r="S36" s="40" t="str">
        <f t="shared" si="4"/>
        <v/>
      </c>
      <c r="T36" s="40" t="str">
        <f t="shared" si="5"/>
        <v/>
      </c>
      <c r="U36" s="40" t="str">
        <f t="shared" si="6"/>
        <v/>
      </c>
      <c r="V36" s="40" t="str">
        <f t="shared" si="7"/>
        <v/>
      </c>
      <c r="Z36" s="40">
        <v>3294</v>
      </c>
      <c r="AA36" s="40" t="s">
        <v>83</v>
      </c>
      <c r="AC36" s="40" t="str">
        <f t="shared" si="8"/>
        <v>32</v>
      </c>
      <c r="AD36" s="40" t="str">
        <f t="shared" si="9"/>
        <v>329</v>
      </c>
      <c r="AF36" s="89" t="s">
        <v>4548</v>
      </c>
      <c r="AG36" s="40" t="s">
        <v>4549</v>
      </c>
      <c r="AH36" s="40" t="str">
        <f t="shared" si="10"/>
        <v>A679071</v>
      </c>
      <c r="AI36" s="40" t="str">
        <f>IFERROR(VLOOKUP(AH36,AKT!$E$4:$G$350,3,FALSE),"")</f>
        <v>0942</v>
      </c>
    </row>
    <row r="37" spans="1:35">
      <c r="A37" s="250"/>
      <c r="B37" s="45" t="str">
        <f t="shared" si="0"/>
        <v/>
      </c>
      <c r="C37" s="252"/>
      <c r="D37" s="45" t="str">
        <f t="shared" si="1"/>
        <v/>
      </c>
      <c r="E37" s="247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153"/>
      <c r="L37" s="252"/>
      <c r="M37" s="323"/>
      <c r="N37" s="323"/>
      <c r="O37" s="324"/>
      <c r="P37" s="324"/>
      <c r="Q37" s="241"/>
      <c r="R37" s="175" t="str">
        <f>IF(C37="","",'OPĆI DIO'!$C$1)</f>
        <v/>
      </c>
      <c r="S37" s="40" t="str">
        <f t="shared" si="4"/>
        <v/>
      </c>
      <c r="T37" s="40" t="str">
        <f t="shared" si="5"/>
        <v/>
      </c>
      <c r="U37" s="40" t="str">
        <f t="shared" si="6"/>
        <v/>
      </c>
      <c r="V37" s="40" t="str">
        <f t="shared" si="7"/>
        <v/>
      </c>
      <c r="Z37" s="40">
        <v>3295</v>
      </c>
      <c r="AA37" s="40" t="s">
        <v>52</v>
      </c>
      <c r="AC37" s="40" t="str">
        <f t="shared" si="8"/>
        <v>32</v>
      </c>
      <c r="AD37" s="40" t="str">
        <f t="shared" si="9"/>
        <v>329</v>
      </c>
      <c r="AF37" s="89" t="s">
        <v>683</v>
      </c>
      <c r="AG37" s="40" t="s">
        <v>684</v>
      </c>
      <c r="AH37" s="40" t="str">
        <f t="shared" si="10"/>
        <v>A679071</v>
      </c>
      <c r="AI37" s="40" t="str">
        <f>IFERROR(VLOOKUP(AH37,AKT!$E$4:$G$350,3,FALSE),"")</f>
        <v>0942</v>
      </c>
    </row>
    <row r="38" spans="1:35">
      <c r="A38" s="250"/>
      <c r="B38" s="45" t="str">
        <f t="shared" si="0"/>
        <v/>
      </c>
      <c r="C38" s="252"/>
      <c r="D38" s="45" t="str">
        <f t="shared" si="1"/>
        <v/>
      </c>
      <c r="E38" s="247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153"/>
      <c r="L38" s="252"/>
      <c r="M38" s="323"/>
      <c r="N38" s="323"/>
      <c r="O38" s="324"/>
      <c r="P38" s="324"/>
      <c r="Q38" s="241"/>
      <c r="R38" s="175" t="str">
        <f>IF(C38="","",'OPĆI DIO'!$C$1)</f>
        <v/>
      </c>
      <c r="S38" s="40" t="str">
        <f t="shared" si="4"/>
        <v/>
      </c>
      <c r="T38" s="40" t="str">
        <f t="shared" si="5"/>
        <v/>
      </c>
      <c r="U38" s="40" t="str">
        <f t="shared" si="6"/>
        <v/>
      </c>
      <c r="V38" s="40" t="str">
        <f t="shared" si="7"/>
        <v/>
      </c>
      <c r="Z38" s="40">
        <v>3296</v>
      </c>
      <c r="AA38" s="40" t="s">
        <v>146</v>
      </c>
      <c r="AC38" s="40" t="str">
        <f t="shared" si="8"/>
        <v>32</v>
      </c>
      <c r="AD38" s="40" t="str">
        <f t="shared" si="9"/>
        <v>329</v>
      </c>
      <c r="AF38" s="89" t="s">
        <v>4550</v>
      </c>
      <c r="AG38" s="40" t="s">
        <v>4551</v>
      </c>
      <c r="AH38" s="40" t="str">
        <f t="shared" si="10"/>
        <v>A679071</v>
      </c>
      <c r="AI38" s="40" t="str">
        <f>IFERROR(VLOOKUP(AH38,AKT!$E$4:$G$350,3,FALSE),"")</f>
        <v>0942</v>
      </c>
    </row>
    <row r="39" spans="1:35">
      <c r="A39" s="250"/>
      <c r="B39" s="45" t="str">
        <f t="shared" si="0"/>
        <v/>
      </c>
      <c r="C39" s="252"/>
      <c r="D39" s="45" t="str">
        <f t="shared" si="1"/>
        <v/>
      </c>
      <c r="E39" s="247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153"/>
      <c r="L39" s="252"/>
      <c r="M39" s="323"/>
      <c r="N39" s="323"/>
      <c r="O39" s="324"/>
      <c r="P39" s="324"/>
      <c r="Q39" s="241"/>
      <c r="R39" s="175" t="str">
        <f>IF(C39="","",'OPĆI DIO'!$C$1)</f>
        <v/>
      </c>
      <c r="S39" s="40" t="str">
        <f t="shared" si="4"/>
        <v/>
      </c>
      <c r="T39" s="40" t="str">
        <f t="shared" si="5"/>
        <v/>
      </c>
      <c r="U39" s="40" t="str">
        <f t="shared" si="6"/>
        <v/>
      </c>
      <c r="V39" s="40" t="str">
        <f t="shared" si="7"/>
        <v/>
      </c>
      <c r="Z39" s="40">
        <v>3299</v>
      </c>
      <c r="AA39" s="40" t="s">
        <v>55</v>
      </c>
      <c r="AC39" s="40" t="str">
        <f t="shared" si="8"/>
        <v>32</v>
      </c>
      <c r="AD39" s="40" t="str">
        <f t="shared" si="9"/>
        <v>329</v>
      </c>
      <c r="AF39" s="89" t="s">
        <v>4552</v>
      </c>
      <c r="AG39" s="40" t="s">
        <v>4553</v>
      </c>
      <c r="AH39" s="40" t="str">
        <f t="shared" si="10"/>
        <v>A679071</v>
      </c>
      <c r="AI39" s="40" t="str">
        <f>IFERROR(VLOOKUP(AH39,AKT!$E$4:$G$350,3,FALSE),"")</f>
        <v>0942</v>
      </c>
    </row>
    <row r="40" spans="1:35">
      <c r="A40" s="250"/>
      <c r="B40" s="45" t="str">
        <f t="shared" si="0"/>
        <v/>
      </c>
      <c r="C40" s="252"/>
      <c r="D40" s="45" t="str">
        <f t="shared" si="1"/>
        <v/>
      </c>
      <c r="E40" s="247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153"/>
      <c r="L40" s="252"/>
      <c r="M40" s="323"/>
      <c r="N40" s="323"/>
      <c r="O40" s="324"/>
      <c r="P40" s="324"/>
      <c r="Q40" s="241"/>
      <c r="R40" s="175" t="str">
        <f>IF(C40="","",'OPĆI DIO'!$C$1)</f>
        <v/>
      </c>
      <c r="S40" s="40" t="str">
        <f t="shared" si="4"/>
        <v/>
      </c>
      <c r="T40" s="40" t="str">
        <f t="shared" si="5"/>
        <v/>
      </c>
      <c r="U40" s="40" t="str">
        <f t="shared" si="6"/>
        <v/>
      </c>
      <c r="V40" s="40" t="str">
        <f t="shared" si="7"/>
        <v/>
      </c>
      <c r="Z40" s="40">
        <v>3411</v>
      </c>
      <c r="AA40" s="40" t="s">
        <v>184</v>
      </c>
      <c r="AC40" s="40" t="str">
        <f t="shared" si="8"/>
        <v>34</v>
      </c>
      <c r="AD40" s="40" t="str">
        <f t="shared" si="9"/>
        <v>341</v>
      </c>
      <c r="AF40" s="89" t="s">
        <v>4554</v>
      </c>
      <c r="AG40" s="40" t="s">
        <v>4555</v>
      </c>
      <c r="AH40" s="40" t="str">
        <f t="shared" si="10"/>
        <v>A679071</v>
      </c>
      <c r="AI40" s="40" t="str">
        <f>IFERROR(VLOOKUP(AH40,AKT!$E$4:$G$350,3,FALSE),"")</f>
        <v>0942</v>
      </c>
    </row>
    <row r="41" spans="1:35">
      <c r="A41" s="250"/>
      <c r="B41" s="45" t="str">
        <f t="shared" si="0"/>
        <v/>
      </c>
      <c r="C41" s="252"/>
      <c r="D41" s="45" t="str">
        <f t="shared" si="1"/>
        <v/>
      </c>
      <c r="E41" s="247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153"/>
      <c r="L41" s="252"/>
      <c r="M41" s="323"/>
      <c r="N41" s="323"/>
      <c r="O41" s="324"/>
      <c r="P41" s="324"/>
      <c r="Q41" s="241"/>
      <c r="R41" s="175" t="str">
        <f>IF(C41="","",'OPĆI DIO'!$C$1)</f>
        <v/>
      </c>
      <c r="S41" s="40" t="str">
        <f t="shared" si="4"/>
        <v/>
      </c>
      <c r="T41" s="40" t="str">
        <f t="shared" si="5"/>
        <v/>
      </c>
      <c r="U41" s="40" t="str">
        <f t="shared" si="6"/>
        <v/>
      </c>
      <c r="V41" s="40" t="str">
        <f t="shared" si="7"/>
        <v/>
      </c>
      <c r="Z41" s="40">
        <v>3422</v>
      </c>
      <c r="AA41" s="40" t="s">
        <v>147</v>
      </c>
      <c r="AC41" s="40" t="str">
        <f t="shared" si="8"/>
        <v>34</v>
      </c>
      <c r="AD41" s="40" t="str">
        <f t="shared" si="9"/>
        <v>342</v>
      </c>
      <c r="AF41" s="89" t="s">
        <v>4556</v>
      </c>
      <c r="AG41" s="40" t="s">
        <v>4557</v>
      </c>
      <c r="AH41" s="40" t="str">
        <f t="shared" si="10"/>
        <v>A679071</v>
      </c>
      <c r="AI41" s="40" t="str">
        <f>IFERROR(VLOOKUP(AH41,AKT!$E$4:$G$350,3,FALSE),"")</f>
        <v>0942</v>
      </c>
    </row>
    <row r="42" spans="1:35">
      <c r="A42" s="250"/>
      <c r="B42" s="45" t="str">
        <f t="shared" si="0"/>
        <v/>
      </c>
      <c r="C42" s="252"/>
      <c r="D42" s="45" t="str">
        <f t="shared" si="1"/>
        <v/>
      </c>
      <c r="E42" s="247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153"/>
      <c r="L42" s="252"/>
      <c r="M42" s="323"/>
      <c r="N42" s="323"/>
      <c r="O42" s="324"/>
      <c r="P42" s="324"/>
      <c r="Q42" s="241"/>
      <c r="R42" s="175" t="str">
        <f>IF(C42="","",'OPĆI DIO'!$C$1)</f>
        <v/>
      </c>
      <c r="S42" s="40" t="str">
        <f t="shared" si="4"/>
        <v/>
      </c>
      <c r="T42" s="40" t="str">
        <f t="shared" si="5"/>
        <v/>
      </c>
      <c r="U42" s="40" t="str">
        <f t="shared" si="6"/>
        <v/>
      </c>
      <c r="V42" s="40" t="str">
        <f t="shared" si="7"/>
        <v/>
      </c>
      <c r="Z42" s="40">
        <v>3423</v>
      </c>
      <c r="AA42" s="40" t="s">
        <v>147</v>
      </c>
      <c r="AC42" s="40" t="str">
        <f t="shared" si="8"/>
        <v>34</v>
      </c>
      <c r="AD42" s="40" t="str">
        <f t="shared" si="9"/>
        <v>342</v>
      </c>
      <c r="AF42" s="89" t="s">
        <v>4558</v>
      </c>
      <c r="AG42" s="40" t="s">
        <v>4559</v>
      </c>
      <c r="AH42" s="40" t="str">
        <f t="shared" si="10"/>
        <v>A679071</v>
      </c>
      <c r="AI42" s="40" t="str">
        <f>IFERROR(VLOOKUP(AH42,AKT!$E$4:$G$350,3,FALSE),"")</f>
        <v>0942</v>
      </c>
    </row>
    <row r="43" spans="1:35">
      <c r="A43" s="250"/>
      <c r="B43" s="45" t="str">
        <f t="shared" si="0"/>
        <v/>
      </c>
      <c r="C43" s="252"/>
      <c r="D43" s="45" t="str">
        <f t="shared" si="1"/>
        <v/>
      </c>
      <c r="E43" s="247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153"/>
      <c r="L43" s="252"/>
      <c r="M43" s="323"/>
      <c r="N43" s="323"/>
      <c r="O43" s="324"/>
      <c r="P43" s="324"/>
      <c r="Q43" s="241"/>
      <c r="R43" s="175" t="str">
        <f>IF(C43="","",'OPĆI DIO'!$C$1)</f>
        <v/>
      </c>
      <c r="S43" s="40" t="str">
        <f t="shared" si="4"/>
        <v/>
      </c>
      <c r="T43" s="40" t="str">
        <f t="shared" si="5"/>
        <v/>
      </c>
      <c r="U43" s="40" t="str">
        <f t="shared" si="6"/>
        <v/>
      </c>
      <c r="V43" s="40" t="str">
        <f t="shared" si="7"/>
        <v/>
      </c>
      <c r="Z43" s="40">
        <v>3427</v>
      </c>
      <c r="AA43" s="40" t="s">
        <v>186</v>
      </c>
      <c r="AC43" s="40" t="str">
        <f t="shared" si="8"/>
        <v>34</v>
      </c>
      <c r="AD43" s="40" t="str">
        <f t="shared" si="9"/>
        <v>342</v>
      </c>
      <c r="AF43" s="89" t="s">
        <v>4560</v>
      </c>
      <c r="AG43" s="40" t="s">
        <v>4561</v>
      </c>
      <c r="AH43" s="40" t="str">
        <f t="shared" si="10"/>
        <v>A679071</v>
      </c>
      <c r="AI43" s="40" t="str">
        <f>IFERROR(VLOOKUP(AH43,AKT!$E$4:$G$350,3,FALSE),"")</f>
        <v>0942</v>
      </c>
    </row>
    <row r="44" spans="1:35">
      <c r="A44" s="250"/>
      <c r="B44" s="45" t="str">
        <f t="shared" si="0"/>
        <v/>
      </c>
      <c r="C44" s="252"/>
      <c r="D44" s="45" t="str">
        <f t="shared" si="1"/>
        <v/>
      </c>
      <c r="E44" s="247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153"/>
      <c r="L44" s="252"/>
      <c r="M44" s="323"/>
      <c r="N44" s="323"/>
      <c r="O44" s="324"/>
      <c r="P44" s="324"/>
      <c r="Q44" s="241"/>
      <c r="R44" s="175" t="str">
        <f>IF(C44="","",'OPĆI DIO'!$C$1)</f>
        <v/>
      </c>
      <c r="S44" s="40" t="str">
        <f t="shared" si="4"/>
        <v/>
      </c>
      <c r="T44" s="40" t="str">
        <f t="shared" si="5"/>
        <v/>
      </c>
      <c r="U44" s="40" t="str">
        <f t="shared" si="6"/>
        <v/>
      </c>
      <c r="V44" s="40" t="str">
        <f t="shared" si="7"/>
        <v/>
      </c>
      <c r="Z44" s="40">
        <v>3431</v>
      </c>
      <c r="AA44" s="40" t="s">
        <v>80</v>
      </c>
      <c r="AC44" s="40" t="str">
        <f t="shared" si="8"/>
        <v>34</v>
      </c>
      <c r="AD44" s="40" t="str">
        <f t="shared" si="9"/>
        <v>343</v>
      </c>
      <c r="AF44" s="89" t="s">
        <v>4562</v>
      </c>
      <c r="AG44" s="40" t="s">
        <v>4563</v>
      </c>
      <c r="AH44" s="40" t="str">
        <f t="shared" si="10"/>
        <v>A679071</v>
      </c>
      <c r="AI44" s="40" t="str">
        <f>IFERROR(VLOOKUP(AH44,AKT!$E$4:$G$350,3,FALSE),"")</f>
        <v>0942</v>
      </c>
    </row>
    <row r="45" spans="1:35">
      <c r="A45" s="250"/>
      <c r="B45" s="45" t="str">
        <f t="shared" si="0"/>
        <v/>
      </c>
      <c r="C45" s="252"/>
      <c r="D45" s="45" t="str">
        <f t="shared" si="1"/>
        <v/>
      </c>
      <c r="E45" s="247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153"/>
      <c r="L45" s="252"/>
      <c r="M45" s="323"/>
      <c r="N45" s="323"/>
      <c r="O45" s="324"/>
      <c r="P45" s="324"/>
      <c r="Q45" s="241"/>
      <c r="R45" s="175" t="str">
        <f>IF(C45="","",'OPĆI DIO'!$C$1)</f>
        <v/>
      </c>
      <c r="S45" s="40" t="str">
        <f t="shared" si="4"/>
        <v/>
      </c>
      <c r="T45" s="40" t="str">
        <f t="shared" si="5"/>
        <v/>
      </c>
      <c r="U45" s="40" t="str">
        <f t="shared" si="6"/>
        <v/>
      </c>
      <c r="V45" s="40" t="str">
        <f t="shared" si="7"/>
        <v/>
      </c>
      <c r="Z45" s="40">
        <v>3432</v>
      </c>
      <c r="AA45" s="40" t="s">
        <v>96</v>
      </c>
      <c r="AC45" s="40" t="str">
        <f t="shared" si="8"/>
        <v>34</v>
      </c>
      <c r="AD45" s="40" t="str">
        <f t="shared" si="9"/>
        <v>343</v>
      </c>
      <c r="AF45" s="89" t="s">
        <v>4564</v>
      </c>
      <c r="AG45" s="40" t="s">
        <v>4565</v>
      </c>
      <c r="AH45" s="40" t="str">
        <f t="shared" si="10"/>
        <v>A679071</v>
      </c>
      <c r="AI45" s="40" t="str">
        <f>IFERROR(VLOOKUP(AH45,AKT!$E$4:$G$350,3,FALSE),"")</f>
        <v>0942</v>
      </c>
    </row>
    <row r="46" spans="1:35">
      <c r="A46" s="250"/>
      <c r="B46" s="45" t="str">
        <f t="shared" si="0"/>
        <v/>
      </c>
      <c r="C46" s="252"/>
      <c r="D46" s="45" t="str">
        <f t="shared" si="1"/>
        <v/>
      </c>
      <c r="E46" s="247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153"/>
      <c r="L46" s="252"/>
      <c r="M46" s="323"/>
      <c r="N46" s="323"/>
      <c r="O46" s="324"/>
      <c r="P46" s="324"/>
      <c r="Q46" s="241"/>
      <c r="R46" s="175" t="str">
        <f>IF(C46="","",'OPĆI DIO'!$C$1)</f>
        <v/>
      </c>
      <c r="S46" s="40" t="str">
        <f t="shared" si="4"/>
        <v/>
      </c>
      <c r="T46" s="40" t="str">
        <f t="shared" si="5"/>
        <v/>
      </c>
      <c r="U46" s="40" t="str">
        <f t="shared" si="6"/>
        <v/>
      </c>
      <c r="V46" s="40" t="str">
        <f t="shared" si="7"/>
        <v/>
      </c>
      <c r="Z46" s="40">
        <v>3433</v>
      </c>
      <c r="AA46" s="40" t="s">
        <v>134</v>
      </c>
      <c r="AC46" s="40" t="str">
        <f t="shared" si="8"/>
        <v>34</v>
      </c>
      <c r="AD46" s="40" t="str">
        <f t="shared" si="9"/>
        <v>343</v>
      </c>
      <c r="AF46" s="89" t="s">
        <v>4566</v>
      </c>
      <c r="AG46" s="40" t="s">
        <v>4567</v>
      </c>
      <c r="AH46" s="40" t="str">
        <f t="shared" si="10"/>
        <v>A679071</v>
      </c>
      <c r="AI46" s="40" t="str">
        <f>IFERROR(VLOOKUP(AH46,AKT!$E$4:$G$350,3,FALSE),"")</f>
        <v>0942</v>
      </c>
    </row>
    <row r="47" spans="1:35">
      <c r="A47" s="250"/>
      <c r="B47" s="45" t="str">
        <f t="shared" si="0"/>
        <v/>
      </c>
      <c r="C47" s="252"/>
      <c r="D47" s="45" t="str">
        <f t="shared" si="1"/>
        <v/>
      </c>
      <c r="E47" s="247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153"/>
      <c r="L47" s="252"/>
      <c r="M47" s="323"/>
      <c r="N47" s="323"/>
      <c r="O47" s="324"/>
      <c r="P47" s="324"/>
      <c r="Q47" s="241"/>
      <c r="R47" s="175" t="str">
        <f>IF(C47="","",'OPĆI DIO'!$C$1)</f>
        <v/>
      </c>
      <c r="S47" s="40" t="str">
        <f t="shared" si="4"/>
        <v/>
      </c>
      <c r="T47" s="40" t="str">
        <f t="shared" si="5"/>
        <v/>
      </c>
      <c r="U47" s="40" t="str">
        <f t="shared" si="6"/>
        <v/>
      </c>
      <c r="V47" s="40" t="str">
        <f t="shared" si="7"/>
        <v/>
      </c>
      <c r="Z47" s="40">
        <v>3434</v>
      </c>
      <c r="AA47" s="40" t="s">
        <v>65</v>
      </c>
      <c r="AC47" s="40" t="str">
        <f t="shared" si="8"/>
        <v>34</v>
      </c>
      <c r="AD47" s="40" t="str">
        <f t="shared" si="9"/>
        <v>343</v>
      </c>
      <c r="AF47" s="89" t="s">
        <v>4568</v>
      </c>
      <c r="AG47" s="40" t="s">
        <v>4569</v>
      </c>
      <c r="AH47" s="40" t="str">
        <f t="shared" si="10"/>
        <v>A679071</v>
      </c>
      <c r="AI47" s="40" t="str">
        <f>IFERROR(VLOOKUP(AH47,AKT!$E$4:$G$350,3,FALSE),"")</f>
        <v>0942</v>
      </c>
    </row>
    <row r="48" spans="1:35">
      <c r="A48" s="250"/>
      <c r="B48" s="45" t="str">
        <f t="shared" si="0"/>
        <v/>
      </c>
      <c r="C48" s="252"/>
      <c r="D48" s="45" t="str">
        <f t="shared" si="1"/>
        <v/>
      </c>
      <c r="E48" s="247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153"/>
      <c r="L48" s="252"/>
      <c r="M48" s="323"/>
      <c r="N48" s="323"/>
      <c r="O48" s="324"/>
      <c r="P48" s="324"/>
      <c r="Q48" s="241"/>
      <c r="R48" s="175" t="str">
        <f>IF(C48="","",'OPĆI DIO'!$C$1)</f>
        <v/>
      </c>
      <c r="S48" s="40" t="str">
        <f t="shared" si="4"/>
        <v/>
      </c>
      <c r="T48" s="40" t="str">
        <f t="shared" si="5"/>
        <v/>
      </c>
      <c r="U48" s="40" t="str">
        <f t="shared" si="6"/>
        <v/>
      </c>
      <c r="V48" s="40" t="str">
        <f t="shared" si="7"/>
        <v/>
      </c>
      <c r="Z48" s="40">
        <v>3511</v>
      </c>
      <c r="AA48" s="40" t="s">
        <v>177</v>
      </c>
      <c r="AC48" s="40" t="str">
        <f t="shared" si="8"/>
        <v>35</v>
      </c>
      <c r="AD48" s="40" t="str">
        <f t="shared" si="9"/>
        <v>351</v>
      </c>
      <c r="AF48" s="89" t="s">
        <v>4570</v>
      </c>
      <c r="AG48" s="40" t="s">
        <v>4571</v>
      </c>
      <c r="AH48" s="40" t="str">
        <f t="shared" si="10"/>
        <v>A679071</v>
      </c>
      <c r="AI48" s="40" t="str">
        <f>IFERROR(VLOOKUP(AH48,AKT!$E$4:$G$350,3,FALSE),"")</f>
        <v>0942</v>
      </c>
    </row>
    <row r="49" spans="1:35">
      <c r="A49" s="250"/>
      <c r="B49" s="45" t="str">
        <f t="shared" si="0"/>
        <v/>
      </c>
      <c r="C49" s="252"/>
      <c r="D49" s="45" t="str">
        <f t="shared" si="1"/>
        <v/>
      </c>
      <c r="E49" s="247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153"/>
      <c r="L49" s="252"/>
      <c r="M49" s="323"/>
      <c r="N49" s="323"/>
      <c r="O49" s="324"/>
      <c r="P49" s="324"/>
      <c r="Q49" s="241"/>
      <c r="R49" s="175" t="str">
        <f>IF(C49="","",'OPĆI DIO'!$C$1)</f>
        <v/>
      </c>
      <c r="S49" s="40" t="str">
        <f t="shared" si="4"/>
        <v/>
      </c>
      <c r="T49" s="40" t="str">
        <f t="shared" si="5"/>
        <v/>
      </c>
      <c r="U49" s="40" t="str">
        <f t="shared" si="6"/>
        <v/>
      </c>
      <c r="V49" s="40" t="str">
        <f t="shared" si="7"/>
        <v/>
      </c>
      <c r="Z49" s="40">
        <v>3512</v>
      </c>
      <c r="AA49" s="40" t="s">
        <v>179</v>
      </c>
      <c r="AC49" s="40" t="str">
        <f t="shared" si="8"/>
        <v>35</v>
      </c>
      <c r="AD49" s="40" t="str">
        <f t="shared" si="9"/>
        <v>351</v>
      </c>
      <c r="AF49" s="89" t="s">
        <v>4572</v>
      </c>
      <c r="AG49" s="40" t="s">
        <v>4573</v>
      </c>
      <c r="AH49" s="40" t="str">
        <f t="shared" si="10"/>
        <v>A679071</v>
      </c>
      <c r="AI49" s="40" t="str">
        <f>IFERROR(VLOOKUP(AH49,AKT!$E$4:$G$350,3,FALSE),"")</f>
        <v>0942</v>
      </c>
    </row>
    <row r="50" spans="1:35">
      <c r="A50" s="250"/>
      <c r="B50" s="45" t="str">
        <f t="shared" si="0"/>
        <v/>
      </c>
      <c r="C50" s="252"/>
      <c r="D50" s="45" t="str">
        <f t="shared" si="1"/>
        <v/>
      </c>
      <c r="E50" s="247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153"/>
      <c r="L50" s="252"/>
      <c r="M50" s="323"/>
      <c r="N50" s="323"/>
      <c r="O50" s="324"/>
      <c r="P50" s="324"/>
      <c r="Q50" s="241"/>
      <c r="R50" s="175" t="str">
        <f>IF(C50="","",'OPĆI DIO'!$C$1)</f>
        <v/>
      </c>
      <c r="S50" s="40" t="str">
        <f t="shared" si="4"/>
        <v/>
      </c>
      <c r="T50" s="40" t="str">
        <f t="shared" si="5"/>
        <v/>
      </c>
      <c r="U50" s="40" t="str">
        <f t="shared" si="6"/>
        <v/>
      </c>
      <c r="V50" s="40" t="str">
        <f t="shared" si="7"/>
        <v/>
      </c>
      <c r="Z50" s="40">
        <v>3522</v>
      </c>
      <c r="AA50" s="40" t="s">
        <v>228</v>
      </c>
      <c r="AC50" s="40" t="str">
        <f t="shared" si="8"/>
        <v>35</v>
      </c>
      <c r="AD50" s="40" t="str">
        <f t="shared" si="9"/>
        <v>352</v>
      </c>
      <c r="AF50" s="89" t="s">
        <v>990</v>
      </c>
      <c r="AG50" s="40" t="s">
        <v>991</v>
      </c>
      <c r="AH50" s="40" t="str">
        <f t="shared" si="10"/>
        <v>A679071</v>
      </c>
      <c r="AI50" s="40" t="str">
        <f>IFERROR(VLOOKUP(AH50,AKT!$E$4:$G$350,3,FALSE),"")</f>
        <v>0942</v>
      </c>
    </row>
    <row r="51" spans="1:35">
      <c r="A51" s="250"/>
      <c r="B51" s="45" t="str">
        <f t="shared" si="0"/>
        <v/>
      </c>
      <c r="C51" s="252"/>
      <c r="D51" s="45" t="str">
        <f t="shared" si="1"/>
        <v/>
      </c>
      <c r="E51" s="247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153"/>
      <c r="L51" s="252"/>
      <c r="M51" s="323"/>
      <c r="N51" s="323"/>
      <c r="O51" s="324"/>
      <c r="P51" s="324"/>
      <c r="Q51" s="241"/>
      <c r="R51" s="175" t="str">
        <f>IF(C51="","",'OPĆI DIO'!$C$1)</f>
        <v/>
      </c>
      <c r="S51" s="40" t="str">
        <f t="shared" si="4"/>
        <v/>
      </c>
      <c r="T51" s="40" t="str">
        <f t="shared" si="5"/>
        <v/>
      </c>
      <c r="U51" s="40" t="str">
        <f t="shared" si="6"/>
        <v/>
      </c>
      <c r="V51" s="40" t="str">
        <f t="shared" si="7"/>
        <v/>
      </c>
      <c r="Z51" s="40">
        <v>3531</v>
      </c>
      <c r="AA51" s="40" t="s">
        <v>131</v>
      </c>
      <c r="AC51" s="40" t="str">
        <f t="shared" si="8"/>
        <v>35</v>
      </c>
      <c r="AD51" s="40" t="str">
        <f t="shared" si="9"/>
        <v>353</v>
      </c>
      <c r="AF51" s="89" t="s">
        <v>992</v>
      </c>
      <c r="AG51" s="40" t="s">
        <v>993</v>
      </c>
      <c r="AH51" s="40" t="str">
        <f t="shared" si="10"/>
        <v>A679071</v>
      </c>
      <c r="AI51" s="40" t="str">
        <f>IFERROR(VLOOKUP(AH51,AKT!$E$4:$G$350,3,FALSE),"")</f>
        <v>0942</v>
      </c>
    </row>
    <row r="52" spans="1:35">
      <c r="A52" s="250"/>
      <c r="B52" s="45" t="str">
        <f t="shared" si="0"/>
        <v/>
      </c>
      <c r="C52" s="252"/>
      <c r="D52" s="45" t="str">
        <f t="shared" si="1"/>
        <v/>
      </c>
      <c r="E52" s="247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153"/>
      <c r="L52" s="252"/>
      <c r="M52" s="323"/>
      <c r="N52" s="323"/>
      <c r="O52" s="324"/>
      <c r="P52" s="324"/>
      <c r="Q52" s="241"/>
      <c r="R52" s="175" t="str">
        <f>IF(C52="","",'OPĆI DIO'!$C$1)</f>
        <v/>
      </c>
      <c r="S52" s="40" t="str">
        <f t="shared" si="4"/>
        <v/>
      </c>
      <c r="T52" s="40" t="str">
        <f t="shared" si="5"/>
        <v/>
      </c>
      <c r="U52" s="40" t="str">
        <f t="shared" si="6"/>
        <v/>
      </c>
      <c r="V52" s="40" t="str">
        <f t="shared" si="7"/>
        <v/>
      </c>
      <c r="Z52" s="40">
        <v>3611</v>
      </c>
      <c r="AA52" s="40" t="s">
        <v>85</v>
      </c>
      <c r="AC52" s="40" t="str">
        <f t="shared" si="8"/>
        <v>36</v>
      </c>
      <c r="AD52" s="40" t="str">
        <f t="shared" si="9"/>
        <v>361</v>
      </c>
      <c r="AF52" s="89" t="s">
        <v>4574</v>
      </c>
      <c r="AG52" s="40" t="s">
        <v>4575</v>
      </c>
      <c r="AH52" s="40" t="str">
        <f t="shared" si="10"/>
        <v>A679071</v>
      </c>
      <c r="AI52" s="40" t="str">
        <f>IFERROR(VLOOKUP(AH52,AKT!$E$4:$G$350,3,FALSE),"")</f>
        <v>0942</v>
      </c>
    </row>
    <row r="53" spans="1:35">
      <c r="A53" s="250"/>
      <c r="B53" s="45" t="str">
        <f t="shared" si="0"/>
        <v/>
      </c>
      <c r="C53" s="252"/>
      <c r="D53" s="45" t="str">
        <f t="shared" si="1"/>
        <v/>
      </c>
      <c r="E53" s="247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153"/>
      <c r="L53" s="252"/>
      <c r="M53" s="323"/>
      <c r="N53" s="323"/>
      <c r="O53" s="324"/>
      <c r="P53" s="324"/>
      <c r="Q53" s="241"/>
      <c r="R53" s="175" t="str">
        <f>IF(C53="","",'OPĆI DIO'!$C$1)</f>
        <v/>
      </c>
      <c r="S53" s="40" t="str">
        <f t="shared" si="4"/>
        <v/>
      </c>
      <c r="T53" s="40" t="str">
        <f t="shared" si="5"/>
        <v/>
      </c>
      <c r="U53" s="40" t="str">
        <f t="shared" si="6"/>
        <v/>
      </c>
      <c r="V53" s="40" t="str">
        <f t="shared" si="7"/>
        <v/>
      </c>
      <c r="Z53" s="40">
        <v>3621</v>
      </c>
      <c r="AA53" s="40" t="s">
        <v>135</v>
      </c>
      <c r="AC53" s="40" t="str">
        <f t="shared" si="8"/>
        <v>36</v>
      </c>
      <c r="AD53" s="40" t="str">
        <f t="shared" si="9"/>
        <v>362</v>
      </c>
      <c r="AF53" s="89" t="s">
        <v>4576</v>
      </c>
      <c r="AG53" s="40" t="s">
        <v>994</v>
      </c>
      <c r="AH53" s="40" t="str">
        <f t="shared" si="10"/>
        <v>A679071</v>
      </c>
      <c r="AI53" s="40" t="str">
        <f>IFERROR(VLOOKUP(AH53,AKT!$E$4:$G$350,3,FALSE),"")</f>
        <v>0942</v>
      </c>
    </row>
    <row r="54" spans="1:35">
      <c r="A54" s="250"/>
      <c r="B54" s="45" t="str">
        <f t="shared" si="0"/>
        <v/>
      </c>
      <c r="C54" s="252"/>
      <c r="D54" s="45" t="str">
        <f t="shared" si="1"/>
        <v/>
      </c>
      <c r="E54" s="247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153"/>
      <c r="L54" s="252"/>
      <c r="M54" s="323"/>
      <c r="N54" s="323"/>
      <c r="O54" s="324"/>
      <c r="P54" s="324"/>
      <c r="Q54" s="241"/>
      <c r="R54" s="175" t="str">
        <f>IF(C54="","",'OPĆI DIO'!$C$1)</f>
        <v/>
      </c>
      <c r="S54" s="40" t="str">
        <f t="shared" si="4"/>
        <v/>
      </c>
      <c r="T54" s="40" t="str">
        <f t="shared" si="5"/>
        <v/>
      </c>
      <c r="U54" s="40" t="str">
        <f t="shared" si="6"/>
        <v/>
      </c>
      <c r="V54" s="40" t="str">
        <f t="shared" si="7"/>
        <v/>
      </c>
      <c r="Z54" s="40">
        <v>3631</v>
      </c>
      <c r="AA54" s="40" t="s">
        <v>176</v>
      </c>
      <c r="AC54" s="40" t="str">
        <f t="shared" si="8"/>
        <v>36</v>
      </c>
      <c r="AD54" s="40" t="str">
        <f t="shared" si="9"/>
        <v>363</v>
      </c>
      <c r="AF54" s="89" t="s">
        <v>4577</v>
      </c>
      <c r="AG54" s="40" t="s">
        <v>4578</v>
      </c>
      <c r="AH54" s="40" t="str">
        <f t="shared" si="10"/>
        <v>A679071</v>
      </c>
      <c r="AI54" s="40" t="str">
        <f>IFERROR(VLOOKUP(AH54,AKT!$E$4:$G$350,3,FALSE),"")</f>
        <v>0942</v>
      </c>
    </row>
    <row r="55" spans="1:35">
      <c r="A55" s="250"/>
      <c r="B55" s="45" t="str">
        <f t="shared" si="0"/>
        <v/>
      </c>
      <c r="C55" s="252"/>
      <c r="D55" s="45" t="str">
        <f t="shared" si="1"/>
        <v/>
      </c>
      <c r="E55" s="247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153"/>
      <c r="L55" s="252"/>
      <c r="M55" s="323"/>
      <c r="N55" s="323"/>
      <c r="O55" s="324"/>
      <c r="P55" s="324"/>
      <c r="Q55" s="241"/>
      <c r="R55" s="175" t="str">
        <f>IF(C55="","",'OPĆI DIO'!$C$1)</f>
        <v/>
      </c>
      <c r="S55" s="40" t="str">
        <f t="shared" si="4"/>
        <v/>
      </c>
      <c r="T55" s="40" t="str">
        <f t="shared" si="5"/>
        <v/>
      </c>
      <c r="U55" s="40" t="str">
        <f t="shared" si="6"/>
        <v/>
      </c>
      <c r="V55" s="40" t="str">
        <f t="shared" si="7"/>
        <v/>
      </c>
      <c r="Z55" s="40">
        <v>3632</v>
      </c>
      <c r="AA55" s="40" t="s">
        <v>229</v>
      </c>
      <c r="AC55" s="40" t="str">
        <f t="shared" si="8"/>
        <v>36</v>
      </c>
      <c r="AD55" s="40" t="str">
        <f t="shared" si="9"/>
        <v>363</v>
      </c>
      <c r="AF55" s="89" t="s">
        <v>4579</v>
      </c>
      <c r="AG55" s="40" t="s">
        <v>4580</v>
      </c>
      <c r="AH55" s="40" t="str">
        <f t="shared" si="10"/>
        <v>A679071</v>
      </c>
      <c r="AI55" s="40" t="str">
        <f>IFERROR(VLOOKUP(AH55,AKT!$E$4:$G$350,3,FALSE),"")</f>
        <v>0942</v>
      </c>
    </row>
    <row r="56" spans="1:35">
      <c r="A56" s="250"/>
      <c r="B56" s="45" t="str">
        <f t="shared" si="0"/>
        <v/>
      </c>
      <c r="C56" s="252"/>
      <c r="D56" s="45" t="str">
        <f t="shared" si="1"/>
        <v/>
      </c>
      <c r="E56" s="247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153"/>
      <c r="L56" s="252"/>
      <c r="M56" s="323"/>
      <c r="N56" s="323"/>
      <c r="O56" s="324"/>
      <c r="P56" s="324"/>
      <c r="Q56" s="241"/>
      <c r="R56" s="175" t="str">
        <f>IF(C56="","",'OPĆI DIO'!$C$1)</f>
        <v/>
      </c>
      <c r="S56" s="40" t="str">
        <f t="shared" si="4"/>
        <v/>
      </c>
      <c r="T56" s="40" t="str">
        <f t="shared" si="5"/>
        <v/>
      </c>
      <c r="U56" s="40" t="str">
        <f t="shared" si="6"/>
        <v/>
      </c>
      <c r="V56" s="40" t="str">
        <f t="shared" si="7"/>
        <v/>
      </c>
      <c r="Z56" s="40">
        <v>3661</v>
      </c>
      <c r="AA56" s="40" t="s">
        <v>97</v>
      </c>
      <c r="AC56" s="40" t="str">
        <f t="shared" si="8"/>
        <v>36</v>
      </c>
      <c r="AD56" s="40" t="str">
        <f t="shared" si="9"/>
        <v>366</v>
      </c>
      <c r="AF56" s="89" t="s">
        <v>4581</v>
      </c>
      <c r="AG56" s="40" t="s">
        <v>4582</v>
      </c>
      <c r="AH56" s="40" t="str">
        <f t="shared" si="10"/>
        <v>A679071</v>
      </c>
      <c r="AI56" s="40" t="str">
        <f>IFERROR(VLOOKUP(AH56,AKT!$E$4:$G$350,3,FALSE),"")</f>
        <v>0942</v>
      </c>
    </row>
    <row r="57" spans="1:35">
      <c r="A57" s="250"/>
      <c r="B57" s="45" t="str">
        <f t="shared" si="0"/>
        <v/>
      </c>
      <c r="C57" s="252"/>
      <c r="D57" s="45" t="str">
        <f t="shared" si="1"/>
        <v/>
      </c>
      <c r="E57" s="247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153"/>
      <c r="L57" s="252"/>
      <c r="M57" s="323"/>
      <c r="N57" s="323"/>
      <c r="O57" s="324"/>
      <c r="P57" s="324"/>
      <c r="Q57" s="241"/>
      <c r="R57" s="175" t="str">
        <f>IF(C57="","",'OPĆI DIO'!$C$1)</f>
        <v/>
      </c>
      <c r="S57" s="40" t="str">
        <f t="shared" si="4"/>
        <v/>
      </c>
      <c r="T57" s="40" t="str">
        <f t="shared" si="5"/>
        <v/>
      </c>
      <c r="U57" s="40" t="str">
        <f t="shared" si="6"/>
        <v/>
      </c>
      <c r="V57" s="40" t="str">
        <f t="shared" si="7"/>
        <v/>
      </c>
      <c r="Z57" s="40">
        <v>3662</v>
      </c>
      <c r="AA57" s="40" t="s">
        <v>180</v>
      </c>
      <c r="AC57" s="40" t="str">
        <f t="shared" si="8"/>
        <v>36</v>
      </c>
      <c r="AD57" s="40" t="str">
        <f t="shared" si="9"/>
        <v>366</v>
      </c>
      <c r="AF57" s="89" t="s">
        <v>1468</v>
      </c>
      <c r="AG57" s="40" t="s">
        <v>1469</v>
      </c>
      <c r="AH57" s="40" t="str">
        <f t="shared" si="10"/>
        <v>A679071</v>
      </c>
      <c r="AI57" s="40" t="str">
        <f>IFERROR(VLOOKUP(AH57,AKT!$E$4:$G$350,3,FALSE),"")</f>
        <v>0942</v>
      </c>
    </row>
    <row r="58" spans="1:35">
      <c r="A58" s="250"/>
      <c r="B58" s="45" t="str">
        <f t="shared" si="0"/>
        <v/>
      </c>
      <c r="C58" s="252"/>
      <c r="D58" s="45" t="str">
        <f t="shared" si="1"/>
        <v/>
      </c>
      <c r="E58" s="247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153"/>
      <c r="L58" s="252"/>
      <c r="M58" s="323"/>
      <c r="N58" s="323"/>
      <c r="O58" s="324"/>
      <c r="P58" s="324"/>
      <c r="Q58" s="241"/>
      <c r="R58" s="175" t="str">
        <f>IF(C58="","",'OPĆI DIO'!$C$1)</f>
        <v/>
      </c>
      <c r="S58" s="40" t="str">
        <f t="shared" si="4"/>
        <v/>
      </c>
      <c r="T58" s="40" t="str">
        <f t="shared" si="5"/>
        <v/>
      </c>
      <c r="U58" s="40" t="str">
        <f t="shared" si="6"/>
        <v/>
      </c>
      <c r="V58" s="40" t="str">
        <f t="shared" si="7"/>
        <v/>
      </c>
      <c r="Z58" s="40">
        <v>3681</v>
      </c>
      <c r="AA58" s="40" t="s">
        <v>25</v>
      </c>
      <c r="AC58" s="40" t="str">
        <f t="shared" si="8"/>
        <v>36</v>
      </c>
      <c r="AD58" s="40" t="str">
        <f t="shared" si="9"/>
        <v>368</v>
      </c>
      <c r="AF58" s="89" t="s">
        <v>4583</v>
      </c>
      <c r="AG58" s="40" t="s">
        <v>4584</v>
      </c>
      <c r="AH58" s="40" t="str">
        <f t="shared" si="10"/>
        <v>A679071</v>
      </c>
      <c r="AI58" s="40" t="str">
        <f>IFERROR(VLOOKUP(AH58,AKT!$E$4:$G$350,3,FALSE),"")</f>
        <v>0942</v>
      </c>
    </row>
    <row r="59" spans="1:35">
      <c r="A59" s="250"/>
      <c r="B59" s="45" t="str">
        <f t="shared" si="0"/>
        <v/>
      </c>
      <c r="C59" s="252"/>
      <c r="D59" s="45" t="str">
        <f t="shared" si="1"/>
        <v/>
      </c>
      <c r="E59" s="247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153"/>
      <c r="L59" s="252"/>
      <c r="M59" s="323"/>
      <c r="N59" s="323"/>
      <c r="O59" s="324"/>
      <c r="P59" s="324"/>
      <c r="Q59" s="241"/>
      <c r="R59" s="175" t="str">
        <f>IF(C59="","",'OPĆI DIO'!$C$1)</f>
        <v/>
      </c>
      <c r="S59" s="40" t="str">
        <f t="shared" si="4"/>
        <v/>
      </c>
      <c r="T59" s="40" t="str">
        <f t="shared" si="5"/>
        <v/>
      </c>
      <c r="U59" s="40" t="str">
        <f t="shared" si="6"/>
        <v/>
      </c>
      <c r="V59" s="40" t="str">
        <f t="shared" si="7"/>
        <v/>
      </c>
      <c r="Z59" s="40">
        <v>3682</v>
      </c>
      <c r="AA59" s="40" t="s">
        <v>26</v>
      </c>
      <c r="AC59" s="40" t="str">
        <f t="shared" si="8"/>
        <v>36</v>
      </c>
      <c r="AD59" s="40" t="str">
        <f t="shared" si="9"/>
        <v>368</v>
      </c>
      <c r="AF59" s="89" t="s">
        <v>1470</v>
      </c>
      <c r="AG59" s="40" t="s">
        <v>1471</v>
      </c>
      <c r="AH59" s="40" t="str">
        <f t="shared" si="10"/>
        <v>A679071</v>
      </c>
      <c r="AI59" s="40" t="str">
        <f>IFERROR(VLOOKUP(AH59,AKT!$E$4:$G$350,3,FALSE),"")</f>
        <v>0942</v>
      </c>
    </row>
    <row r="60" spans="1:35">
      <c r="A60" s="250"/>
      <c r="B60" s="45" t="str">
        <f t="shared" si="0"/>
        <v/>
      </c>
      <c r="C60" s="252"/>
      <c r="D60" s="45" t="str">
        <f t="shared" si="1"/>
        <v/>
      </c>
      <c r="E60" s="247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153"/>
      <c r="L60" s="252"/>
      <c r="M60" s="323"/>
      <c r="N60" s="323"/>
      <c r="O60" s="324"/>
      <c r="P60" s="324"/>
      <c r="Q60" s="241"/>
      <c r="R60" s="175" t="str">
        <f>IF(C60="","",'OPĆI DIO'!$C$1)</f>
        <v/>
      </c>
      <c r="S60" s="40" t="str">
        <f t="shared" si="4"/>
        <v/>
      </c>
      <c r="T60" s="40" t="str">
        <f t="shared" si="5"/>
        <v/>
      </c>
      <c r="U60" s="40" t="str">
        <f t="shared" si="6"/>
        <v/>
      </c>
      <c r="V60" s="40" t="str">
        <f t="shared" si="7"/>
        <v/>
      </c>
      <c r="Z60" s="40">
        <v>3691</v>
      </c>
      <c r="AA60" s="40" t="s">
        <v>102</v>
      </c>
      <c r="AC60" s="40" t="str">
        <f t="shared" si="8"/>
        <v>36</v>
      </c>
      <c r="AD60" s="40" t="str">
        <f t="shared" si="9"/>
        <v>369</v>
      </c>
      <c r="AF60" s="89" t="s">
        <v>4585</v>
      </c>
      <c r="AG60" s="40" t="s">
        <v>4586</v>
      </c>
      <c r="AH60" s="40" t="str">
        <f t="shared" si="10"/>
        <v>A679071</v>
      </c>
      <c r="AI60" s="40" t="str">
        <f>IFERROR(VLOOKUP(AH60,AKT!$E$4:$G$350,3,FALSE),"")</f>
        <v>0942</v>
      </c>
    </row>
    <row r="61" spans="1:35">
      <c r="A61" s="250"/>
      <c r="B61" s="45" t="str">
        <f t="shared" si="0"/>
        <v/>
      </c>
      <c r="C61" s="252"/>
      <c r="D61" s="45" t="str">
        <f t="shared" si="1"/>
        <v/>
      </c>
      <c r="E61" s="247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153"/>
      <c r="L61" s="252"/>
      <c r="M61" s="323"/>
      <c r="N61" s="323"/>
      <c r="O61" s="324"/>
      <c r="P61" s="324"/>
      <c r="Q61" s="241"/>
      <c r="R61" s="175" t="str">
        <f>IF(C61="","",'OPĆI DIO'!$C$1)</f>
        <v/>
      </c>
      <c r="S61" s="40" t="str">
        <f t="shared" si="4"/>
        <v/>
      </c>
      <c r="T61" s="40" t="str">
        <f t="shared" si="5"/>
        <v/>
      </c>
      <c r="U61" s="40" t="str">
        <f t="shared" si="6"/>
        <v/>
      </c>
      <c r="V61" s="40" t="str">
        <f t="shared" si="7"/>
        <v/>
      </c>
      <c r="Z61" s="40">
        <v>3692</v>
      </c>
      <c r="AA61" s="40" t="s">
        <v>174</v>
      </c>
      <c r="AC61" s="40" t="str">
        <f t="shared" si="8"/>
        <v>36</v>
      </c>
      <c r="AD61" s="40" t="str">
        <f t="shared" si="9"/>
        <v>369</v>
      </c>
      <c r="AF61" s="89" t="s">
        <v>1472</v>
      </c>
      <c r="AG61" s="40" t="s">
        <v>1473</v>
      </c>
      <c r="AH61" s="40" t="str">
        <f t="shared" si="10"/>
        <v>A679071</v>
      </c>
      <c r="AI61" s="40" t="str">
        <f>IFERROR(VLOOKUP(AH61,AKT!$E$4:$G$350,3,FALSE),"")</f>
        <v>0942</v>
      </c>
    </row>
    <row r="62" spans="1:35">
      <c r="A62" s="250"/>
      <c r="B62" s="45" t="str">
        <f t="shared" si="0"/>
        <v/>
      </c>
      <c r="C62" s="252"/>
      <c r="D62" s="45" t="str">
        <f t="shared" si="1"/>
        <v/>
      </c>
      <c r="E62" s="247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153"/>
      <c r="L62" s="252"/>
      <c r="M62" s="323"/>
      <c r="N62" s="323"/>
      <c r="O62" s="324"/>
      <c r="P62" s="324"/>
      <c r="Q62" s="241"/>
      <c r="R62" s="175" t="str">
        <f>IF(C62="","",'OPĆI DIO'!$C$1)</f>
        <v/>
      </c>
      <c r="S62" s="40" t="str">
        <f t="shared" si="4"/>
        <v/>
      </c>
      <c r="T62" s="40" t="str">
        <f t="shared" si="5"/>
        <v/>
      </c>
      <c r="U62" s="40" t="str">
        <f t="shared" si="6"/>
        <v/>
      </c>
      <c r="V62" s="40" t="str">
        <f t="shared" si="7"/>
        <v/>
      </c>
      <c r="Z62" s="40">
        <v>3693</v>
      </c>
      <c r="AA62" s="40" t="s">
        <v>102</v>
      </c>
      <c r="AC62" s="40" t="str">
        <f t="shared" si="8"/>
        <v>36</v>
      </c>
      <c r="AD62" s="40" t="str">
        <f t="shared" si="9"/>
        <v>369</v>
      </c>
      <c r="AF62" s="89" t="s">
        <v>4587</v>
      </c>
      <c r="AG62" s="40" t="s">
        <v>4588</v>
      </c>
      <c r="AH62" s="40" t="str">
        <f t="shared" si="10"/>
        <v>A679071</v>
      </c>
      <c r="AI62" s="40" t="str">
        <f>IFERROR(VLOOKUP(AH62,AKT!$E$4:$G$350,3,FALSE),"")</f>
        <v>0942</v>
      </c>
    </row>
    <row r="63" spans="1:35">
      <c r="A63" s="250"/>
      <c r="B63" s="45" t="str">
        <f t="shared" si="0"/>
        <v/>
      </c>
      <c r="C63" s="252"/>
      <c r="D63" s="45" t="str">
        <f t="shared" si="1"/>
        <v/>
      </c>
      <c r="E63" s="247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153"/>
      <c r="L63" s="252"/>
      <c r="M63" s="323"/>
      <c r="N63" s="323"/>
      <c r="O63" s="324"/>
      <c r="P63" s="324"/>
      <c r="Q63" s="241"/>
      <c r="R63" s="175" t="str">
        <f>IF(C63="","",'OPĆI DIO'!$C$1)</f>
        <v/>
      </c>
      <c r="S63" s="40" t="str">
        <f t="shared" si="4"/>
        <v/>
      </c>
      <c r="T63" s="40" t="str">
        <f t="shared" si="5"/>
        <v/>
      </c>
      <c r="U63" s="40" t="str">
        <f t="shared" si="6"/>
        <v/>
      </c>
      <c r="V63" s="40" t="str">
        <f t="shared" si="7"/>
        <v/>
      </c>
      <c r="Z63" s="40">
        <v>3694</v>
      </c>
      <c r="AA63" s="40" t="s">
        <v>174</v>
      </c>
      <c r="AC63" s="40" t="str">
        <f t="shared" si="8"/>
        <v>36</v>
      </c>
      <c r="AD63" s="40" t="str">
        <f t="shared" si="9"/>
        <v>369</v>
      </c>
      <c r="AF63" s="89" t="s">
        <v>4589</v>
      </c>
      <c r="AG63" s="40" t="s">
        <v>4590</v>
      </c>
      <c r="AH63" s="40" t="str">
        <f t="shared" si="10"/>
        <v>A679071</v>
      </c>
      <c r="AI63" s="40" t="str">
        <f>IFERROR(VLOOKUP(AH63,AKT!$E$4:$G$350,3,FALSE),"")</f>
        <v>0942</v>
      </c>
    </row>
    <row r="64" spans="1:35">
      <c r="A64" s="250"/>
      <c r="B64" s="45" t="str">
        <f t="shared" si="0"/>
        <v/>
      </c>
      <c r="C64" s="252"/>
      <c r="D64" s="45" t="str">
        <f t="shared" si="1"/>
        <v/>
      </c>
      <c r="E64" s="247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153"/>
      <c r="L64" s="252"/>
      <c r="M64" s="323"/>
      <c r="N64" s="323"/>
      <c r="O64" s="324"/>
      <c r="P64" s="324"/>
      <c r="Q64" s="241"/>
      <c r="R64" s="175" t="str">
        <f>IF(C64="","",'OPĆI DIO'!$C$1)</f>
        <v/>
      </c>
      <c r="S64" s="40" t="str">
        <f t="shared" si="4"/>
        <v/>
      </c>
      <c r="T64" s="40" t="str">
        <f t="shared" si="5"/>
        <v/>
      </c>
      <c r="U64" s="40" t="str">
        <f t="shared" si="6"/>
        <v/>
      </c>
      <c r="V64" s="40" t="str">
        <f t="shared" si="7"/>
        <v/>
      </c>
      <c r="Z64" s="40">
        <v>3711</v>
      </c>
      <c r="AA64" s="40" t="s">
        <v>121</v>
      </c>
      <c r="AC64" s="40" t="str">
        <f t="shared" si="8"/>
        <v>37</v>
      </c>
      <c r="AD64" s="40" t="str">
        <f t="shared" si="9"/>
        <v>371</v>
      </c>
      <c r="AF64" s="89" t="s">
        <v>4591</v>
      </c>
      <c r="AG64" s="40" t="s">
        <v>4592</v>
      </c>
      <c r="AH64" s="40" t="str">
        <f t="shared" si="10"/>
        <v>A679071</v>
      </c>
      <c r="AI64" s="40" t="str">
        <f>IFERROR(VLOOKUP(AH64,AKT!$E$4:$G$350,3,FALSE),"")</f>
        <v>0942</v>
      </c>
    </row>
    <row r="65" spans="1:35">
      <c r="A65" s="250"/>
      <c r="B65" s="45" t="str">
        <f t="shared" si="0"/>
        <v/>
      </c>
      <c r="C65" s="252"/>
      <c r="D65" s="45" t="str">
        <f t="shared" si="1"/>
        <v/>
      </c>
      <c r="E65" s="247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153"/>
      <c r="L65" s="252"/>
      <c r="M65" s="323"/>
      <c r="N65" s="323"/>
      <c r="O65" s="324"/>
      <c r="P65" s="324"/>
      <c r="Q65" s="241"/>
      <c r="R65" s="175" t="str">
        <f>IF(C65="","",'OPĆI DIO'!$C$1)</f>
        <v/>
      </c>
      <c r="S65" s="40" t="str">
        <f t="shared" si="4"/>
        <v/>
      </c>
      <c r="T65" s="40" t="str">
        <f t="shared" si="5"/>
        <v/>
      </c>
      <c r="U65" s="40" t="str">
        <f t="shared" si="6"/>
        <v/>
      </c>
      <c r="V65" s="40" t="str">
        <f t="shared" si="7"/>
        <v/>
      </c>
      <c r="Z65" s="40">
        <v>3712</v>
      </c>
      <c r="AA65" s="40" t="s">
        <v>139</v>
      </c>
      <c r="AC65" s="40" t="str">
        <f t="shared" si="8"/>
        <v>37</v>
      </c>
      <c r="AD65" s="40" t="str">
        <f t="shared" si="9"/>
        <v>371</v>
      </c>
      <c r="AF65" s="89" t="s">
        <v>4593</v>
      </c>
      <c r="AG65" s="40" t="s">
        <v>4594</v>
      </c>
      <c r="AH65" s="40" t="str">
        <f t="shared" si="10"/>
        <v>A679071</v>
      </c>
      <c r="AI65" s="40" t="str">
        <f>IFERROR(VLOOKUP(AH65,AKT!$E$4:$G$350,3,FALSE),"")</f>
        <v>0942</v>
      </c>
    </row>
    <row r="66" spans="1:35">
      <c r="A66" s="250"/>
      <c r="B66" s="45" t="str">
        <f t="shared" si="0"/>
        <v/>
      </c>
      <c r="C66" s="252"/>
      <c r="D66" s="45" t="str">
        <f t="shared" si="1"/>
        <v/>
      </c>
      <c r="E66" s="247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153"/>
      <c r="L66" s="252"/>
      <c r="M66" s="323"/>
      <c r="N66" s="323"/>
      <c r="O66" s="324"/>
      <c r="P66" s="324"/>
      <c r="Q66" s="241"/>
      <c r="R66" s="175" t="str">
        <f>IF(C66="","",'OPĆI DIO'!$C$1)</f>
        <v/>
      </c>
      <c r="S66" s="40" t="str">
        <f t="shared" si="4"/>
        <v/>
      </c>
      <c r="T66" s="40" t="str">
        <f t="shared" si="5"/>
        <v/>
      </c>
      <c r="U66" s="40" t="str">
        <f t="shared" si="6"/>
        <v/>
      </c>
      <c r="V66" s="40" t="str">
        <f t="shared" si="7"/>
        <v/>
      </c>
      <c r="Z66" s="40">
        <v>3713</v>
      </c>
      <c r="AA66" s="40" t="s">
        <v>166</v>
      </c>
      <c r="AC66" s="40" t="str">
        <f t="shared" si="8"/>
        <v>37</v>
      </c>
      <c r="AD66" s="40" t="str">
        <f t="shared" si="9"/>
        <v>371</v>
      </c>
      <c r="AF66" s="89" t="s">
        <v>1474</v>
      </c>
      <c r="AG66" s="40" t="s">
        <v>1475</v>
      </c>
      <c r="AH66" s="40" t="str">
        <f t="shared" si="10"/>
        <v>A679071</v>
      </c>
      <c r="AI66" s="40" t="str">
        <f>IFERROR(VLOOKUP(AH66,AKT!$E$4:$G$350,3,FALSE),"")</f>
        <v>0942</v>
      </c>
    </row>
    <row r="67" spans="1:35">
      <c r="A67" s="250"/>
      <c r="B67" s="45" t="str">
        <f t="shared" si="0"/>
        <v/>
      </c>
      <c r="C67" s="252"/>
      <c r="D67" s="45" t="str">
        <f t="shared" si="1"/>
        <v/>
      </c>
      <c r="E67" s="247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153"/>
      <c r="L67" s="252"/>
      <c r="M67" s="323"/>
      <c r="N67" s="323"/>
      <c r="O67" s="324"/>
      <c r="P67" s="324"/>
      <c r="Q67" s="241"/>
      <c r="R67" s="175" t="str">
        <f>IF(C67="","",'OPĆI DIO'!$C$1)</f>
        <v/>
      </c>
      <c r="S67" s="40" t="str">
        <f t="shared" si="4"/>
        <v/>
      </c>
      <c r="T67" s="40" t="str">
        <f t="shared" si="5"/>
        <v/>
      </c>
      <c r="U67" s="40" t="str">
        <f t="shared" si="6"/>
        <v/>
      </c>
      <c r="V67" s="40" t="str">
        <f t="shared" si="7"/>
        <v/>
      </c>
      <c r="Z67" s="40">
        <v>3714</v>
      </c>
      <c r="AA67" s="40" t="s">
        <v>187</v>
      </c>
      <c r="AC67" s="40" t="str">
        <f t="shared" si="8"/>
        <v>37</v>
      </c>
      <c r="AD67" s="40" t="str">
        <f t="shared" si="9"/>
        <v>371</v>
      </c>
      <c r="AF67" s="89" t="s">
        <v>4595</v>
      </c>
      <c r="AG67" s="40" t="s">
        <v>4596</v>
      </c>
      <c r="AH67" s="40" t="str">
        <f t="shared" si="10"/>
        <v>A679071</v>
      </c>
      <c r="AI67" s="40" t="str">
        <f>IFERROR(VLOOKUP(AH67,AKT!$E$4:$G$350,3,FALSE),"")</f>
        <v>0942</v>
      </c>
    </row>
    <row r="68" spans="1:35">
      <c r="A68" s="250"/>
      <c r="B68" s="45" t="str">
        <f t="shared" ref="B68:B131" si="11">IFERROR(VLOOKUP(A68,$W$6:$X$23,2,FALSE),"")</f>
        <v/>
      </c>
      <c r="C68" s="252"/>
      <c r="D68" s="45" t="str">
        <f t="shared" ref="D68:D131" si="12">IFERROR(VLOOKUP(C68,$Z$5:$AB$129,2,FALSE),"")</f>
        <v/>
      </c>
      <c r="E68" s="247"/>
      <c r="F68" s="45" t="str">
        <f t="shared" ref="F68:F131" si="13">IFERROR(VLOOKUP(E68,$AF$6:$AG$1763,2,FALSE),"")</f>
        <v/>
      </c>
      <c r="G68" s="45" t="str">
        <f t="shared" ref="G68:G131" si="14">IFERROR(VLOOKUP(E68,$AF$6:$AI$1763,4,FALSE),"")</f>
        <v/>
      </c>
      <c r="H68" s="153"/>
      <c r="I68" s="153"/>
      <c r="J68" s="153"/>
      <c r="K68" s="153"/>
      <c r="L68" s="252"/>
      <c r="M68" s="323"/>
      <c r="N68" s="323"/>
      <c r="O68" s="324"/>
      <c r="P68" s="324"/>
      <c r="Q68" s="241"/>
      <c r="R68" s="175" t="str">
        <f>IF(C68="","",'OPĆI DIO'!$C$1)</f>
        <v/>
      </c>
      <c r="S68" s="40" t="str">
        <f t="shared" ref="S68:S131" si="15">LEFT(C68,3)</f>
        <v/>
      </c>
      <c r="T68" s="40" t="str">
        <f t="shared" ref="T68:T131" si="16">LEFT(C68,2)</f>
        <v/>
      </c>
      <c r="U68" s="40" t="str">
        <f t="shared" ref="U68:U131" si="17">IF(V68="5",0,MID(G68,2,2))</f>
        <v/>
      </c>
      <c r="V68" s="40" t="str">
        <f t="shared" ref="V68:V131" si="18">LEFT(C68,1)</f>
        <v/>
      </c>
      <c r="Z68" s="40">
        <v>3715</v>
      </c>
      <c r="AA68" s="40" t="s">
        <v>125</v>
      </c>
      <c r="AC68" s="40" t="str">
        <f t="shared" si="8"/>
        <v>37</v>
      </c>
      <c r="AD68" s="40" t="str">
        <f t="shared" si="9"/>
        <v>371</v>
      </c>
      <c r="AF68" s="89" t="s">
        <v>1476</v>
      </c>
      <c r="AG68" s="40" t="s">
        <v>1477</v>
      </c>
      <c r="AH68" s="40" t="str">
        <f t="shared" si="10"/>
        <v>A679071</v>
      </c>
      <c r="AI68" s="40" t="str">
        <f>IFERROR(VLOOKUP(AH68,AKT!$E$4:$G$350,3,FALSE),"")</f>
        <v>0942</v>
      </c>
    </row>
    <row r="69" spans="1:35">
      <c r="A69" s="250"/>
      <c r="B69" s="45" t="str">
        <f t="shared" si="11"/>
        <v/>
      </c>
      <c r="C69" s="252"/>
      <c r="D69" s="45" t="str">
        <f t="shared" si="12"/>
        <v/>
      </c>
      <c r="E69" s="247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153"/>
      <c r="L69" s="252"/>
      <c r="M69" s="323"/>
      <c r="N69" s="323"/>
      <c r="O69" s="324"/>
      <c r="P69" s="324"/>
      <c r="Q69" s="241"/>
      <c r="R69" s="175" t="str">
        <f>IF(C69="","",'OPĆI DIO'!$C$1)</f>
        <v/>
      </c>
      <c r="S69" s="40" t="str">
        <f t="shared" si="15"/>
        <v/>
      </c>
      <c r="T69" s="40" t="str">
        <f t="shared" si="16"/>
        <v/>
      </c>
      <c r="U69" s="40" t="str">
        <f t="shared" si="17"/>
        <v/>
      </c>
      <c r="V69" s="40" t="str">
        <f t="shared" si="18"/>
        <v/>
      </c>
      <c r="Z69" s="40">
        <v>3721</v>
      </c>
      <c r="AA69" s="40" t="s">
        <v>63</v>
      </c>
      <c r="AC69" s="40" t="str">
        <f t="shared" ref="AC69:AC129" si="19">LEFT(Z69,2)</f>
        <v>37</v>
      </c>
      <c r="AD69" s="40" t="str">
        <f t="shared" si="9"/>
        <v>372</v>
      </c>
      <c r="AF69" s="89" t="s">
        <v>1478</v>
      </c>
      <c r="AG69" s="40" t="s">
        <v>1479</v>
      </c>
      <c r="AH69" s="40" t="str">
        <f t="shared" si="10"/>
        <v>A679071</v>
      </c>
      <c r="AI69" s="40" t="str">
        <f>IFERROR(VLOOKUP(AH69,AKT!$E$4:$G$350,3,FALSE),"")</f>
        <v>0942</v>
      </c>
    </row>
    <row r="70" spans="1:35">
      <c r="A70" s="250"/>
      <c r="B70" s="45" t="str">
        <f t="shared" si="11"/>
        <v/>
      </c>
      <c r="C70" s="252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153"/>
      <c r="L70" s="252"/>
      <c r="M70" s="323"/>
      <c r="N70" s="323"/>
      <c r="O70" s="324"/>
      <c r="P70" s="324"/>
      <c r="Q70" s="241"/>
      <c r="R70" s="175" t="str">
        <f>IF(C70="","",'OPĆI DIO'!$C$1)</f>
        <v/>
      </c>
      <c r="S70" s="40" t="str">
        <f t="shared" si="15"/>
        <v/>
      </c>
      <c r="T70" s="40" t="str">
        <f t="shared" si="16"/>
        <v/>
      </c>
      <c r="U70" s="40" t="str">
        <f t="shared" si="17"/>
        <v/>
      </c>
      <c r="V70" s="40" t="str">
        <f t="shared" si="18"/>
        <v/>
      </c>
      <c r="Z70" s="40">
        <v>3722</v>
      </c>
      <c r="AA70" s="40" t="s">
        <v>148</v>
      </c>
      <c r="AC70" s="40" t="str">
        <f t="shared" si="19"/>
        <v>37</v>
      </c>
      <c r="AD70" s="40" t="str">
        <f t="shared" ref="AD70:AD129" si="20">LEFT(Z70,3)</f>
        <v>372</v>
      </c>
      <c r="AF70" s="89" t="s">
        <v>4597</v>
      </c>
      <c r="AG70" s="40" t="s">
        <v>4598</v>
      </c>
      <c r="AH70" s="40" t="str">
        <f t="shared" si="10"/>
        <v>A679071</v>
      </c>
      <c r="AI70" s="40" t="str">
        <f>IFERROR(VLOOKUP(AH70,AKT!$E$4:$G$350,3,FALSE),"")</f>
        <v>0942</v>
      </c>
    </row>
    <row r="71" spans="1:35">
      <c r="A71" s="250"/>
      <c r="B71" s="45" t="str">
        <f t="shared" si="11"/>
        <v/>
      </c>
      <c r="C71" s="252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153"/>
      <c r="L71" s="252"/>
      <c r="M71" s="323"/>
      <c r="N71" s="323"/>
      <c r="O71" s="324"/>
      <c r="P71" s="324"/>
      <c r="Q71" s="241"/>
      <c r="R71" s="175" t="str">
        <f>IF(C71="","",'OPĆI DIO'!$C$1)</f>
        <v/>
      </c>
      <c r="S71" s="40" t="str">
        <f t="shared" si="15"/>
        <v/>
      </c>
      <c r="T71" s="40" t="str">
        <f t="shared" si="16"/>
        <v/>
      </c>
      <c r="U71" s="40" t="str">
        <f t="shared" si="17"/>
        <v/>
      </c>
      <c r="V71" s="40" t="str">
        <f t="shared" si="18"/>
        <v/>
      </c>
      <c r="Z71" s="40">
        <v>3723</v>
      </c>
      <c r="AA71" s="40" t="s">
        <v>103</v>
      </c>
      <c r="AC71" s="40" t="str">
        <f t="shared" si="19"/>
        <v>37</v>
      </c>
      <c r="AD71" s="40" t="str">
        <f t="shared" si="20"/>
        <v>372</v>
      </c>
      <c r="AF71" s="89" t="s">
        <v>4599</v>
      </c>
      <c r="AG71" s="40" t="s">
        <v>4600</v>
      </c>
      <c r="AH71" s="40" t="str">
        <f t="shared" si="10"/>
        <v>A679071</v>
      </c>
      <c r="AI71" s="40" t="str">
        <f>IFERROR(VLOOKUP(AH71,AKT!$E$4:$G$350,3,FALSE),"")</f>
        <v>0942</v>
      </c>
    </row>
    <row r="72" spans="1:35">
      <c r="A72" s="250"/>
      <c r="B72" s="45" t="str">
        <f t="shared" si="11"/>
        <v/>
      </c>
      <c r="C72" s="252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153"/>
      <c r="L72" s="252"/>
      <c r="M72" s="323"/>
      <c r="N72" s="323"/>
      <c r="O72" s="324"/>
      <c r="P72" s="324"/>
      <c r="Q72" s="241"/>
      <c r="R72" s="175" t="str">
        <f>IF(C72="","",'OPĆI DIO'!$C$1)</f>
        <v/>
      </c>
      <c r="S72" s="40" t="str">
        <f t="shared" si="15"/>
        <v/>
      </c>
      <c r="T72" s="40" t="str">
        <f t="shared" si="16"/>
        <v/>
      </c>
      <c r="U72" s="40" t="str">
        <f t="shared" si="17"/>
        <v/>
      </c>
      <c r="V72" s="40" t="str">
        <f t="shared" si="18"/>
        <v/>
      </c>
      <c r="Z72" s="40">
        <v>3811</v>
      </c>
      <c r="AA72" s="40" t="s">
        <v>53</v>
      </c>
      <c r="AC72" s="40" t="str">
        <f t="shared" si="19"/>
        <v>38</v>
      </c>
      <c r="AD72" s="40" t="str">
        <f t="shared" si="20"/>
        <v>381</v>
      </c>
      <c r="AF72" s="89" t="s">
        <v>4601</v>
      </c>
      <c r="AG72" s="40" t="s">
        <v>4602</v>
      </c>
      <c r="AH72" s="40" t="str">
        <f t="shared" si="10"/>
        <v>A679071</v>
      </c>
      <c r="AI72" s="40" t="str">
        <f>IFERROR(VLOOKUP(AH72,AKT!$E$4:$G$350,3,FALSE),"")</f>
        <v>0942</v>
      </c>
    </row>
    <row r="73" spans="1:35">
      <c r="A73" s="250"/>
      <c r="B73" s="45" t="str">
        <f t="shared" si="11"/>
        <v/>
      </c>
      <c r="C73" s="252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153"/>
      <c r="L73" s="252"/>
      <c r="M73" s="323"/>
      <c r="N73" s="323"/>
      <c r="O73" s="324"/>
      <c r="P73" s="324"/>
      <c r="Q73" s="241"/>
      <c r="R73" s="175" t="str">
        <f>IF(C73="","",'OPĆI DIO'!$C$1)</f>
        <v/>
      </c>
      <c r="S73" s="40" t="str">
        <f t="shared" si="15"/>
        <v/>
      </c>
      <c r="T73" s="40" t="str">
        <f t="shared" si="16"/>
        <v/>
      </c>
      <c r="U73" s="40" t="str">
        <f t="shared" si="17"/>
        <v/>
      </c>
      <c r="V73" s="40" t="str">
        <f t="shared" si="18"/>
        <v/>
      </c>
      <c r="Z73" s="40">
        <v>3812</v>
      </c>
      <c r="AA73" s="40" t="s">
        <v>149</v>
      </c>
      <c r="AC73" s="40" t="str">
        <f t="shared" si="19"/>
        <v>38</v>
      </c>
      <c r="AD73" s="40" t="str">
        <f t="shared" si="20"/>
        <v>381</v>
      </c>
      <c r="AF73" s="89" t="s">
        <v>4603</v>
      </c>
      <c r="AG73" s="40" t="s">
        <v>4604</v>
      </c>
      <c r="AH73" s="40" t="str">
        <f t="shared" ref="AH73:AH136" si="21">LEFT(AF73,7)</f>
        <v>A679071</v>
      </c>
      <c r="AI73" s="40" t="str">
        <f>IFERROR(VLOOKUP(AH73,AKT!$E$4:$G$350,3,FALSE),"")</f>
        <v>0942</v>
      </c>
    </row>
    <row r="74" spans="1:35">
      <c r="A74" s="250"/>
      <c r="B74" s="45" t="str">
        <f t="shared" si="11"/>
        <v/>
      </c>
      <c r="C74" s="252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153"/>
      <c r="L74" s="252"/>
      <c r="M74" s="323"/>
      <c r="N74" s="323"/>
      <c r="O74" s="324"/>
      <c r="P74" s="324"/>
      <c r="Q74" s="241"/>
      <c r="R74" s="175" t="str">
        <f>IF(C74="","",'OPĆI DIO'!$C$1)</f>
        <v/>
      </c>
      <c r="S74" s="40" t="str">
        <f t="shared" si="15"/>
        <v/>
      </c>
      <c r="T74" s="40" t="str">
        <f t="shared" si="16"/>
        <v/>
      </c>
      <c r="U74" s="40" t="str">
        <f t="shared" si="17"/>
        <v/>
      </c>
      <c r="V74" s="40" t="str">
        <f t="shared" si="18"/>
        <v/>
      </c>
      <c r="Z74" s="40">
        <v>3813</v>
      </c>
      <c r="AA74" s="40" t="s">
        <v>92</v>
      </c>
      <c r="AC74" s="40" t="str">
        <f t="shared" si="19"/>
        <v>38</v>
      </c>
      <c r="AD74" s="40" t="str">
        <f t="shared" si="20"/>
        <v>381</v>
      </c>
      <c r="AF74" s="89" t="s">
        <v>4605</v>
      </c>
      <c r="AG74" s="40" t="s">
        <v>4606</v>
      </c>
      <c r="AH74" s="40" t="str">
        <f t="shared" si="21"/>
        <v>A679071</v>
      </c>
      <c r="AI74" s="40" t="str">
        <f>IFERROR(VLOOKUP(AH74,AKT!$E$4:$G$350,3,FALSE),"")</f>
        <v>0942</v>
      </c>
    </row>
    <row r="75" spans="1:35">
      <c r="A75" s="250"/>
      <c r="B75" s="45" t="str">
        <f t="shared" si="11"/>
        <v/>
      </c>
      <c r="C75" s="252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153"/>
      <c r="L75" s="252"/>
      <c r="M75" s="323"/>
      <c r="N75" s="323"/>
      <c r="O75" s="324"/>
      <c r="P75" s="324"/>
      <c r="Q75" s="241"/>
      <c r="R75" s="175" t="str">
        <f>IF(C75="","",'OPĆI DIO'!$C$1)</f>
        <v/>
      </c>
      <c r="S75" s="40" t="str">
        <f t="shared" si="15"/>
        <v/>
      </c>
      <c r="T75" s="40" t="str">
        <f t="shared" si="16"/>
        <v/>
      </c>
      <c r="U75" s="40" t="str">
        <f t="shared" si="17"/>
        <v/>
      </c>
      <c r="V75" s="40" t="str">
        <f t="shared" si="18"/>
        <v/>
      </c>
      <c r="Z75" s="40">
        <v>3821</v>
      </c>
      <c r="AA75" s="40" t="s">
        <v>167</v>
      </c>
      <c r="AC75" s="40" t="str">
        <f t="shared" si="19"/>
        <v>38</v>
      </c>
      <c r="AD75" s="40" t="str">
        <f t="shared" si="20"/>
        <v>382</v>
      </c>
      <c r="AF75" s="89" t="s">
        <v>4607</v>
      </c>
      <c r="AG75" s="40" t="s">
        <v>4608</v>
      </c>
      <c r="AH75" s="40" t="str">
        <f t="shared" si="21"/>
        <v>A679071</v>
      </c>
      <c r="AI75" s="40" t="str">
        <f>IFERROR(VLOOKUP(AH75,AKT!$E$4:$G$350,3,FALSE),"")</f>
        <v>0942</v>
      </c>
    </row>
    <row r="76" spans="1:35">
      <c r="A76" s="250"/>
      <c r="B76" s="45" t="str">
        <f t="shared" si="11"/>
        <v/>
      </c>
      <c r="C76" s="252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153"/>
      <c r="L76" s="252"/>
      <c r="M76" s="323"/>
      <c r="N76" s="323"/>
      <c r="O76" s="324"/>
      <c r="P76" s="324"/>
      <c r="Q76" s="241"/>
      <c r="R76" s="175" t="str">
        <f>IF(C76="","",'OPĆI DIO'!$C$1)</f>
        <v/>
      </c>
      <c r="S76" s="40" t="str">
        <f t="shared" si="15"/>
        <v/>
      </c>
      <c r="T76" s="40" t="str">
        <f t="shared" si="16"/>
        <v/>
      </c>
      <c r="U76" s="40" t="str">
        <f t="shared" si="17"/>
        <v/>
      </c>
      <c r="V76" s="40" t="str">
        <f t="shared" si="18"/>
        <v/>
      </c>
      <c r="Z76" s="40">
        <v>3831</v>
      </c>
      <c r="AA76" s="40" t="s">
        <v>150</v>
      </c>
      <c r="AC76" s="40" t="str">
        <f t="shared" si="19"/>
        <v>38</v>
      </c>
      <c r="AD76" s="40" t="str">
        <f t="shared" si="20"/>
        <v>383</v>
      </c>
      <c r="AF76" s="89" t="s">
        <v>4609</v>
      </c>
      <c r="AG76" s="40" t="s">
        <v>4610</v>
      </c>
      <c r="AH76" s="40" t="str">
        <f t="shared" si="21"/>
        <v>A679071</v>
      </c>
      <c r="AI76" s="40" t="str">
        <f>IFERROR(VLOOKUP(AH76,AKT!$E$4:$G$350,3,FALSE),"")</f>
        <v>0942</v>
      </c>
    </row>
    <row r="77" spans="1:35">
      <c r="A77" s="250"/>
      <c r="B77" s="45" t="str">
        <f t="shared" si="11"/>
        <v/>
      </c>
      <c r="C77" s="252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153"/>
      <c r="L77" s="252"/>
      <c r="M77" s="323"/>
      <c r="N77" s="323"/>
      <c r="O77" s="324"/>
      <c r="P77" s="324"/>
      <c r="Q77" s="241"/>
      <c r="R77" s="175" t="str">
        <f>IF(C77="","",'OPĆI DIO'!$C$1)</f>
        <v/>
      </c>
      <c r="S77" s="40" t="str">
        <f t="shared" si="15"/>
        <v/>
      </c>
      <c r="T77" s="40" t="str">
        <f t="shared" si="16"/>
        <v/>
      </c>
      <c r="U77" s="40" t="str">
        <f t="shared" si="17"/>
        <v/>
      </c>
      <c r="V77" s="40" t="str">
        <f t="shared" si="18"/>
        <v/>
      </c>
      <c r="Z77" s="40">
        <v>3832</v>
      </c>
      <c r="AA77" s="40" t="s">
        <v>190</v>
      </c>
      <c r="AC77" s="40" t="str">
        <f t="shared" si="19"/>
        <v>38</v>
      </c>
      <c r="AD77" s="40" t="str">
        <f t="shared" si="20"/>
        <v>383</v>
      </c>
      <c r="AF77" s="89" t="s">
        <v>4611</v>
      </c>
      <c r="AG77" s="40" t="s">
        <v>4612</v>
      </c>
      <c r="AH77" s="40" t="str">
        <f t="shared" si="21"/>
        <v>A679071</v>
      </c>
      <c r="AI77" s="40" t="str">
        <f>IFERROR(VLOOKUP(AH77,AKT!$E$4:$G$350,3,FALSE),"")</f>
        <v>0942</v>
      </c>
    </row>
    <row r="78" spans="1:35">
      <c r="A78" s="250"/>
      <c r="B78" s="45" t="str">
        <f t="shared" si="11"/>
        <v/>
      </c>
      <c r="C78" s="252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153"/>
      <c r="L78" s="252"/>
      <c r="M78" s="323"/>
      <c r="N78" s="323"/>
      <c r="O78" s="324"/>
      <c r="P78" s="324"/>
      <c r="Q78" s="241"/>
      <c r="R78" s="175" t="str">
        <f>IF(C78="","",'OPĆI DIO'!$C$1)</f>
        <v/>
      </c>
      <c r="S78" s="40" t="str">
        <f t="shared" si="15"/>
        <v/>
      </c>
      <c r="T78" s="40" t="str">
        <f t="shared" si="16"/>
        <v/>
      </c>
      <c r="U78" s="40" t="str">
        <f t="shared" si="17"/>
        <v/>
      </c>
      <c r="V78" s="40" t="str">
        <f t="shared" si="18"/>
        <v/>
      </c>
      <c r="Z78" s="40">
        <v>3833</v>
      </c>
      <c r="AA78" s="40" t="s">
        <v>151</v>
      </c>
      <c r="AC78" s="40" t="str">
        <f t="shared" si="19"/>
        <v>38</v>
      </c>
      <c r="AD78" s="40" t="str">
        <f t="shared" si="20"/>
        <v>383</v>
      </c>
      <c r="AF78" s="89" t="s">
        <v>4613</v>
      </c>
      <c r="AG78" s="40" t="s">
        <v>4612</v>
      </c>
      <c r="AH78" s="40" t="str">
        <f t="shared" si="21"/>
        <v>A679071</v>
      </c>
      <c r="AI78" s="40" t="str">
        <f>IFERROR(VLOOKUP(AH78,AKT!$E$4:$G$350,3,FALSE),"")</f>
        <v>0942</v>
      </c>
    </row>
    <row r="79" spans="1:35">
      <c r="A79" s="250"/>
      <c r="B79" s="45" t="str">
        <f t="shared" si="11"/>
        <v/>
      </c>
      <c r="C79" s="252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153"/>
      <c r="L79" s="252"/>
      <c r="M79" s="323"/>
      <c r="N79" s="323"/>
      <c r="O79" s="324"/>
      <c r="P79" s="324"/>
      <c r="Q79" s="241"/>
      <c r="R79" s="175" t="str">
        <f>IF(C79="","",'OPĆI DIO'!$C$1)</f>
        <v/>
      </c>
      <c r="S79" s="40" t="str">
        <f t="shared" si="15"/>
        <v/>
      </c>
      <c r="T79" s="40" t="str">
        <f t="shared" si="16"/>
        <v/>
      </c>
      <c r="U79" s="40" t="str">
        <f t="shared" si="17"/>
        <v/>
      </c>
      <c r="V79" s="40" t="str">
        <f t="shared" si="18"/>
        <v/>
      </c>
      <c r="Z79" s="40">
        <v>3834</v>
      </c>
      <c r="AA79" s="40" t="s">
        <v>152</v>
      </c>
      <c r="AC79" s="40" t="str">
        <f t="shared" si="19"/>
        <v>38</v>
      </c>
      <c r="AD79" s="40" t="str">
        <f t="shared" si="20"/>
        <v>383</v>
      </c>
      <c r="AF79" s="89" t="s">
        <v>4614</v>
      </c>
      <c r="AG79" s="40" t="s">
        <v>4615</v>
      </c>
      <c r="AH79" s="40" t="str">
        <f t="shared" si="21"/>
        <v>A679071</v>
      </c>
      <c r="AI79" s="40" t="str">
        <f>IFERROR(VLOOKUP(AH79,AKT!$E$4:$G$350,3,FALSE),"")</f>
        <v>0942</v>
      </c>
    </row>
    <row r="80" spans="1:35">
      <c r="A80" s="250"/>
      <c r="B80" s="45" t="str">
        <f t="shared" si="11"/>
        <v/>
      </c>
      <c r="C80" s="252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153"/>
      <c r="L80" s="252"/>
      <c r="M80" s="323"/>
      <c r="N80" s="323"/>
      <c r="O80" s="324"/>
      <c r="P80" s="324"/>
      <c r="Q80" s="241"/>
      <c r="R80" s="175" t="str">
        <f>IF(C80="","",'OPĆI DIO'!$C$1)</f>
        <v/>
      </c>
      <c r="S80" s="40" t="str">
        <f t="shared" si="15"/>
        <v/>
      </c>
      <c r="T80" s="40" t="str">
        <f t="shared" si="16"/>
        <v/>
      </c>
      <c r="U80" s="40" t="str">
        <f t="shared" si="17"/>
        <v/>
      </c>
      <c r="V80" s="40" t="str">
        <f t="shared" si="18"/>
        <v/>
      </c>
      <c r="Z80" s="40">
        <v>3835</v>
      </c>
      <c r="AA80" s="40" t="s">
        <v>153</v>
      </c>
      <c r="AC80" s="40" t="str">
        <f t="shared" si="19"/>
        <v>38</v>
      </c>
      <c r="AD80" s="40" t="str">
        <f t="shared" si="20"/>
        <v>383</v>
      </c>
      <c r="AF80" s="89" t="s">
        <v>4616</v>
      </c>
      <c r="AG80" s="40" t="s">
        <v>4617</v>
      </c>
      <c r="AH80" s="40" t="str">
        <f t="shared" si="21"/>
        <v>A679071</v>
      </c>
      <c r="AI80" s="40" t="str">
        <f>IFERROR(VLOOKUP(AH80,AKT!$E$4:$G$350,3,FALSE),"")</f>
        <v>0942</v>
      </c>
    </row>
    <row r="81" spans="1:35">
      <c r="A81" s="250"/>
      <c r="B81" s="45" t="str">
        <f t="shared" si="11"/>
        <v/>
      </c>
      <c r="C81" s="252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153"/>
      <c r="L81" s="252"/>
      <c r="M81" s="323"/>
      <c r="N81" s="323"/>
      <c r="O81" s="324"/>
      <c r="P81" s="324"/>
      <c r="Q81" s="241"/>
      <c r="R81" s="175" t="str">
        <f>IF(C81="","",'OPĆI DIO'!$C$1)</f>
        <v/>
      </c>
      <c r="S81" s="40" t="str">
        <f t="shared" si="15"/>
        <v/>
      </c>
      <c r="T81" s="40" t="str">
        <f t="shared" si="16"/>
        <v/>
      </c>
      <c r="U81" s="40" t="str">
        <f t="shared" si="17"/>
        <v/>
      </c>
      <c r="V81" s="40" t="str">
        <f t="shared" si="18"/>
        <v/>
      </c>
      <c r="Z81" s="89">
        <v>3861</v>
      </c>
      <c r="AA81" s="90" t="s">
        <v>646</v>
      </c>
      <c r="AB81" s="89"/>
      <c r="AC81" s="89" t="str">
        <f t="shared" si="19"/>
        <v>38</v>
      </c>
      <c r="AD81" s="89" t="str">
        <f t="shared" si="20"/>
        <v>386</v>
      </c>
      <c r="AF81" s="89" t="s">
        <v>4618</v>
      </c>
      <c r="AG81" s="40" t="s">
        <v>4619</v>
      </c>
      <c r="AH81" s="40" t="str">
        <f t="shared" si="21"/>
        <v>A679071</v>
      </c>
      <c r="AI81" s="40" t="str">
        <f>IFERROR(VLOOKUP(AH81,AKT!$E$4:$G$350,3,FALSE),"")</f>
        <v>0942</v>
      </c>
    </row>
    <row r="82" spans="1:35">
      <c r="A82" s="250"/>
      <c r="B82" s="45" t="str">
        <f t="shared" si="11"/>
        <v/>
      </c>
      <c r="C82" s="252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153"/>
      <c r="L82" s="252"/>
      <c r="M82" s="323"/>
      <c r="N82" s="323"/>
      <c r="O82" s="324"/>
      <c r="P82" s="324"/>
      <c r="Q82" s="241"/>
      <c r="R82" s="175" t="str">
        <f>IF(C82="","",'OPĆI DIO'!$C$1)</f>
        <v/>
      </c>
      <c r="S82" s="40" t="str">
        <f t="shared" si="15"/>
        <v/>
      </c>
      <c r="T82" s="40" t="str">
        <f t="shared" si="16"/>
        <v/>
      </c>
      <c r="U82" s="40" t="str">
        <f t="shared" si="17"/>
        <v/>
      </c>
      <c r="V82" s="40" t="str">
        <f t="shared" si="18"/>
        <v/>
      </c>
      <c r="Z82" s="88">
        <v>3862</v>
      </c>
      <c r="AA82" s="40" t="s">
        <v>647</v>
      </c>
      <c r="AC82" s="40" t="str">
        <f t="shared" si="19"/>
        <v>38</v>
      </c>
      <c r="AD82" s="40" t="str">
        <f t="shared" si="20"/>
        <v>386</v>
      </c>
      <c r="AF82" s="89" t="s">
        <v>4620</v>
      </c>
      <c r="AG82" s="40" t="s">
        <v>4621</v>
      </c>
      <c r="AH82" s="40" t="str">
        <f t="shared" si="21"/>
        <v>A679071</v>
      </c>
      <c r="AI82" s="40" t="str">
        <f>IFERROR(VLOOKUP(AH82,AKT!$E$4:$G$350,3,FALSE),"")</f>
        <v>0942</v>
      </c>
    </row>
    <row r="83" spans="1:35">
      <c r="A83" s="250"/>
      <c r="B83" s="45" t="str">
        <f t="shared" si="11"/>
        <v/>
      </c>
      <c r="C83" s="252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153"/>
      <c r="L83" s="252"/>
      <c r="M83" s="323"/>
      <c r="N83" s="323"/>
      <c r="O83" s="324"/>
      <c r="P83" s="324"/>
      <c r="Q83" s="241"/>
      <c r="R83" s="175" t="str">
        <f>IF(C83="","",'OPĆI DIO'!$C$1)</f>
        <v/>
      </c>
      <c r="S83" s="40" t="str">
        <f t="shared" si="15"/>
        <v/>
      </c>
      <c r="T83" s="40" t="str">
        <f t="shared" si="16"/>
        <v/>
      </c>
      <c r="U83" s="40" t="str">
        <f t="shared" si="17"/>
        <v/>
      </c>
      <c r="V83" s="40" t="str">
        <f t="shared" si="18"/>
        <v/>
      </c>
      <c r="Z83" s="88">
        <v>3863</v>
      </c>
      <c r="AA83" s="40" t="s">
        <v>648</v>
      </c>
      <c r="AC83" s="40" t="str">
        <f t="shared" si="19"/>
        <v>38</v>
      </c>
      <c r="AD83" s="40" t="str">
        <f t="shared" si="20"/>
        <v>386</v>
      </c>
      <c r="AF83" s="89" t="s">
        <v>4622</v>
      </c>
      <c r="AG83" s="40" t="s">
        <v>4623</v>
      </c>
      <c r="AH83" s="40" t="str">
        <f t="shared" si="21"/>
        <v>A679071</v>
      </c>
      <c r="AI83" s="40" t="str">
        <f>IFERROR(VLOOKUP(AH83,AKT!$E$4:$G$350,3,FALSE),"")</f>
        <v>0942</v>
      </c>
    </row>
    <row r="84" spans="1:35">
      <c r="A84" s="250"/>
      <c r="B84" s="45" t="str">
        <f t="shared" si="11"/>
        <v/>
      </c>
      <c r="C84" s="252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153"/>
      <c r="L84" s="252"/>
      <c r="M84" s="323"/>
      <c r="N84" s="323"/>
      <c r="O84" s="324"/>
      <c r="P84" s="324"/>
      <c r="Q84" s="241"/>
      <c r="R84" s="175" t="str">
        <f>IF(C84="","",'OPĆI DIO'!$C$1)</f>
        <v/>
      </c>
      <c r="S84" s="40" t="str">
        <f t="shared" si="15"/>
        <v/>
      </c>
      <c r="T84" s="40" t="str">
        <f t="shared" si="16"/>
        <v/>
      </c>
      <c r="U84" s="40" t="str">
        <f t="shared" si="17"/>
        <v/>
      </c>
      <c r="V84" s="40" t="str">
        <f t="shared" si="18"/>
        <v/>
      </c>
      <c r="Z84" s="40">
        <v>4111</v>
      </c>
      <c r="AA84" s="40" t="s">
        <v>154</v>
      </c>
      <c r="AC84" s="40" t="str">
        <f t="shared" si="19"/>
        <v>41</v>
      </c>
      <c r="AD84" s="40" t="str">
        <f t="shared" si="20"/>
        <v>411</v>
      </c>
      <c r="AF84" s="89" t="s">
        <v>4624</v>
      </c>
      <c r="AG84" s="40" t="s">
        <v>4625</v>
      </c>
      <c r="AH84" s="40" t="str">
        <f t="shared" si="21"/>
        <v>A679071</v>
      </c>
      <c r="AI84" s="40" t="str">
        <f>IFERROR(VLOOKUP(AH84,AKT!$E$4:$G$350,3,FALSE),"")</f>
        <v>0942</v>
      </c>
    </row>
    <row r="85" spans="1:35">
      <c r="A85" s="250"/>
      <c r="B85" s="45" t="str">
        <f t="shared" si="11"/>
        <v/>
      </c>
      <c r="C85" s="252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153"/>
      <c r="L85" s="252"/>
      <c r="M85" s="323"/>
      <c r="N85" s="323"/>
      <c r="O85" s="324"/>
      <c r="P85" s="324"/>
      <c r="Q85" s="241"/>
      <c r="R85" s="175" t="str">
        <f>IF(C85="","",'OPĆI DIO'!$C$1)</f>
        <v/>
      </c>
      <c r="S85" s="40" t="str">
        <f t="shared" si="15"/>
        <v/>
      </c>
      <c r="T85" s="40" t="str">
        <f t="shared" si="16"/>
        <v/>
      </c>
      <c r="U85" s="40" t="str">
        <f t="shared" si="17"/>
        <v/>
      </c>
      <c r="V85" s="40" t="str">
        <f t="shared" si="18"/>
        <v/>
      </c>
      <c r="Z85" s="40">
        <v>4113</v>
      </c>
      <c r="AA85" s="40" t="s">
        <v>188</v>
      </c>
      <c r="AC85" s="40" t="str">
        <f t="shared" si="19"/>
        <v>41</v>
      </c>
      <c r="AD85" s="40" t="str">
        <f t="shared" si="20"/>
        <v>411</v>
      </c>
      <c r="AF85" s="89" t="s">
        <v>1480</v>
      </c>
      <c r="AG85" s="40" t="s">
        <v>1481</v>
      </c>
      <c r="AH85" s="40" t="str">
        <f t="shared" si="21"/>
        <v>A679071</v>
      </c>
      <c r="AI85" s="40" t="str">
        <f>IFERROR(VLOOKUP(AH85,AKT!$E$4:$G$350,3,FALSE),"")</f>
        <v>0942</v>
      </c>
    </row>
    <row r="86" spans="1:35">
      <c r="A86" s="250"/>
      <c r="B86" s="45" t="str">
        <f t="shared" si="11"/>
        <v/>
      </c>
      <c r="C86" s="252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153"/>
      <c r="L86" s="252"/>
      <c r="M86" s="323"/>
      <c r="N86" s="323"/>
      <c r="O86" s="324"/>
      <c r="P86" s="324"/>
      <c r="Q86" s="241"/>
      <c r="R86" s="175" t="str">
        <f>IF(C86="","",'OPĆI DIO'!$C$1)</f>
        <v/>
      </c>
      <c r="S86" s="40" t="str">
        <f t="shared" si="15"/>
        <v/>
      </c>
      <c r="T86" s="40" t="str">
        <f t="shared" si="16"/>
        <v/>
      </c>
      <c r="U86" s="40" t="str">
        <f t="shared" si="17"/>
        <v/>
      </c>
      <c r="V86" s="40" t="str">
        <f t="shared" si="18"/>
        <v/>
      </c>
      <c r="Z86" s="40">
        <v>4122</v>
      </c>
      <c r="AA86" s="40" t="s">
        <v>155</v>
      </c>
      <c r="AC86" s="40" t="str">
        <f t="shared" si="19"/>
        <v>41</v>
      </c>
      <c r="AD86" s="40" t="str">
        <f t="shared" si="20"/>
        <v>412</v>
      </c>
      <c r="AF86" s="89" t="s">
        <v>1482</v>
      </c>
      <c r="AG86" s="40" t="s">
        <v>1483</v>
      </c>
      <c r="AH86" s="40" t="str">
        <f t="shared" si="21"/>
        <v>A679071</v>
      </c>
      <c r="AI86" s="40" t="str">
        <f>IFERROR(VLOOKUP(AH86,AKT!$E$4:$G$350,3,FALSE),"")</f>
        <v>0942</v>
      </c>
    </row>
    <row r="87" spans="1:35">
      <c r="A87" s="250"/>
      <c r="B87" s="45" t="str">
        <f t="shared" si="11"/>
        <v/>
      </c>
      <c r="C87" s="252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153"/>
      <c r="L87" s="252"/>
      <c r="M87" s="323"/>
      <c r="N87" s="323"/>
      <c r="O87" s="324"/>
      <c r="P87" s="324"/>
      <c r="Q87" s="241"/>
      <c r="R87" s="175" t="str">
        <f>IF(C87="","",'OPĆI DIO'!$C$1)</f>
        <v/>
      </c>
      <c r="S87" s="40" t="str">
        <f t="shared" si="15"/>
        <v/>
      </c>
      <c r="T87" s="40" t="str">
        <f t="shared" si="16"/>
        <v/>
      </c>
      <c r="U87" s="40" t="str">
        <f t="shared" si="17"/>
        <v/>
      </c>
      <c r="V87" s="40" t="str">
        <f t="shared" si="18"/>
        <v/>
      </c>
      <c r="Z87" s="40">
        <v>4123</v>
      </c>
      <c r="AA87" s="40" t="s">
        <v>126</v>
      </c>
      <c r="AC87" s="40" t="str">
        <f t="shared" si="19"/>
        <v>41</v>
      </c>
      <c r="AD87" s="40" t="str">
        <f t="shared" si="20"/>
        <v>412</v>
      </c>
      <c r="AF87" s="89" t="s">
        <v>4626</v>
      </c>
      <c r="AG87" s="40" t="s">
        <v>4627</v>
      </c>
      <c r="AH87" s="40" t="str">
        <f t="shared" si="21"/>
        <v>A679071</v>
      </c>
      <c r="AI87" s="40" t="str">
        <f>IFERROR(VLOOKUP(AH87,AKT!$E$4:$G$350,3,FALSE),"")</f>
        <v>0942</v>
      </c>
    </row>
    <row r="88" spans="1:35">
      <c r="A88" s="250"/>
      <c r="B88" s="45" t="str">
        <f t="shared" si="11"/>
        <v/>
      </c>
      <c r="C88" s="252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153"/>
      <c r="L88" s="252"/>
      <c r="M88" s="323"/>
      <c r="N88" s="323"/>
      <c r="O88" s="324"/>
      <c r="P88" s="324"/>
      <c r="Q88" s="241"/>
      <c r="R88" s="175" t="str">
        <f>IF(C88="","",'OPĆI DIO'!$C$1)</f>
        <v/>
      </c>
      <c r="S88" s="40" t="str">
        <f t="shared" si="15"/>
        <v/>
      </c>
      <c r="T88" s="40" t="str">
        <f t="shared" si="16"/>
        <v/>
      </c>
      <c r="U88" s="40" t="str">
        <f t="shared" si="17"/>
        <v/>
      </c>
      <c r="V88" s="40" t="str">
        <f t="shared" si="18"/>
        <v/>
      </c>
      <c r="Z88" s="40">
        <v>4124</v>
      </c>
      <c r="AA88" s="40" t="s">
        <v>112</v>
      </c>
      <c r="AC88" s="40" t="str">
        <f t="shared" si="19"/>
        <v>41</v>
      </c>
      <c r="AD88" s="40" t="str">
        <f t="shared" si="20"/>
        <v>412</v>
      </c>
      <c r="AF88" s="89" t="s">
        <v>1484</v>
      </c>
      <c r="AG88" s="40" t="s">
        <v>4628</v>
      </c>
      <c r="AH88" s="40" t="str">
        <f t="shared" si="21"/>
        <v>A679071</v>
      </c>
      <c r="AI88" s="40" t="str">
        <f>IFERROR(VLOOKUP(AH88,AKT!$E$4:$G$350,3,FALSE),"")</f>
        <v>0942</v>
      </c>
    </row>
    <row r="89" spans="1:35">
      <c r="A89" s="250"/>
      <c r="B89" s="45" t="str">
        <f t="shared" si="11"/>
        <v/>
      </c>
      <c r="C89" s="252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153"/>
      <c r="L89" s="252"/>
      <c r="M89" s="323"/>
      <c r="N89" s="323"/>
      <c r="O89" s="324"/>
      <c r="P89" s="324"/>
      <c r="Q89" s="241"/>
      <c r="R89" s="175" t="str">
        <f>IF(C89="","",'OPĆI DIO'!$C$1)</f>
        <v/>
      </c>
      <c r="S89" s="40" t="str">
        <f t="shared" si="15"/>
        <v/>
      </c>
      <c r="T89" s="40" t="str">
        <f t="shared" si="16"/>
        <v/>
      </c>
      <c r="U89" s="40" t="str">
        <f t="shared" si="17"/>
        <v/>
      </c>
      <c r="V89" s="40" t="str">
        <f t="shared" si="18"/>
        <v/>
      </c>
      <c r="Z89" s="40">
        <v>4126</v>
      </c>
      <c r="AA89" s="40" t="s">
        <v>156</v>
      </c>
      <c r="AC89" s="40" t="str">
        <f t="shared" si="19"/>
        <v>41</v>
      </c>
      <c r="AD89" s="40" t="str">
        <f t="shared" si="20"/>
        <v>412</v>
      </c>
      <c r="AF89" s="89" t="s">
        <v>4629</v>
      </c>
      <c r="AG89" s="40" t="s">
        <v>4630</v>
      </c>
      <c r="AH89" s="40" t="str">
        <f t="shared" si="21"/>
        <v>A679071</v>
      </c>
      <c r="AI89" s="40" t="str">
        <f>IFERROR(VLOOKUP(AH89,AKT!$E$4:$G$350,3,FALSE),"")</f>
        <v>0942</v>
      </c>
    </row>
    <row r="90" spans="1:35">
      <c r="A90" s="250"/>
      <c r="B90" s="45" t="str">
        <f t="shared" si="11"/>
        <v/>
      </c>
      <c r="C90" s="252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153"/>
      <c r="L90" s="252"/>
      <c r="M90" s="323"/>
      <c r="N90" s="323"/>
      <c r="O90" s="324"/>
      <c r="P90" s="324"/>
      <c r="Q90" s="241"/>
      <c r="R90" s="175" t="str">
        <f>IF(C90="","",'OPĆI DIO'!$C$1)</f>
        <v/>
      </c>
      <c r="S90" s="40" t="str">
        <f t="shared" si="15"/>
        <v/>
      </c>
      <c r="T90" s="40" t="str">
        <f t="shared" si="16"/>
        <v/>
      </c>
      <c r="U90" s="40" t="str">
        <f t="shared" si="17"/>
        <v/>
      </c>
      <c r="V90" s="40" t="str">
        <f t="shared" si="18"/>
        <v/>
      </c>
      <c r="Z90" s="40">
        <v>4211</v>
      </c>
      <c r="AA90" s="40" t="s">
        <v>170</v>
      </c>
      <c r="AC90" s="40" t="str">
        <f t="shared" si="19"/>
        <v>42</v>
      </c>
      <c r="AD90" s="40" t="str">
        <f t="shared" si="20"/>
        <v>421</v>
      </c>
      <c r="AF90" s="89" t="s">
        <v>1879</v>
      </c>
      <c r="AG90" s="40" t="s">
        <v>1880</v>
      </c>
      <c r="AH90" s="40" t="str">
        <f t="shared" si="21"/>
        <v>A679071</v>
      </c>
      <c r="AI90" s="40" t="str">
        <f>IFERROR(VLOOKUP(AH90,AKT!$E$4:$G$350,3,FALSE),"")</f>
        <v>0942</v>
      </c>
    </row>
    <row r="91" spans="1:35">
      <c r="A91" s="250"/>
      <c r="B91" s="45" t="str">
        <f t="shared" si="11"/>
        <v/>
      </c>
      <c r="C91" s="252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153"/>
      <c r="L91" s="252"/>
      <c r="M91" s="323"/>
      <c r="N91" s="323"/>
      <c r="O91" s="324"/>
      <c r="P91" s="324"/>
      <c r="Q91" s="241"/>
      <c r="R91" s="175" t="str">
        <f>IF(C91="","",'OPĆI DIO'!$C$1)</f>
        <v/>
      </c>
      <c r="S91" s="40" t="str">
        <f t="shared" si="15"/>
        <v/>
      </c>
      <c r="T91" s="40" t="str">
        <f t="shared" si="16"/>
        <v/>
      </c>
      <c r="U91" s="40" t="str">
        <f t="shared" si="17"/>
        <v/>
      </c>
      <c r="V91" s="40" t="str">
        <f t="shared" si="18"/>
        <v/>
      </c>
      <c r="Z91" s="40">
        <v>4212</v>
      </c>
      <c r="AA91" s="40" t="s">
        <v>58</v>
      </c>
      <c r="AC91" s="40" t="str">
        <f t="shared" si="19"/>
        <v>42</v>
      </c>
      <c r="AD91" s="40" t="str">
        <f t="shared" si="20"/>
        <v>421</v>
      </c>
      <c r="AF91" s="89" t="s">
        <v>1881</v>
      </c>
      <c r="AG91" s="40" t="s">
        <v>1882</v>
      </c>
      <c r="AH91" s="40" t="str">
        <f t="shared" si="21"/>
        <v>A679071</v>
      </c>
      <c r="AI91" s="40" t="str">
        <f>IFERROR(VLOOKUP(AH91,AKT!$E$4:$G$350,3,FALSE),"")</f>
        <v>0942</v>
      </c>
    </row>
    <row r="92" spans="1:35">
      <c r="A92" s="250"/>
      <c r="B92" s="45" t="str">
        <f t="shared" si="11"/>
        <v/>
      </c>
      <c r="C92" s="252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153"/>
      <c r="L92" s="252"/>
      <c r="M92" s="323"/>
      <c r="N92" s="323"/>
      <c r="O92" s="324"/>
      <c r="P92" s="324"/>
      <c r="Q92" s="241"/>
      <c r="R92" s="175" t="str">
        <f>IF(C92="","",'OPĆI DIO'!$C$1)</f>
        <v/>
      </c>
      <c r="S92" s="40" t="str">
        <f t="shared" si="15"/>
        <v/>
      </c>
      <c r="T92" s="40" t="str">
        <f t="shared" si="16"/>
        <v/>
      </c>
      <c r="U92" s="40" t="str">
        <f t="shared" si="17"/>
        <v/>
      </c>
      <c r="V92" s="40" t="str">
        <f t="shared" si="18"/>
        <v/>
      </c>
      <c r="Z92" s="40">
        <v>4213</v>
      </c>
      <c r="AA92" s="40" t="s">
        <v>157</v>
      </c>
      <c r="AC92" s="40" t="str">
        <f t="shared" si="19"/>
        <v>42</v>
      </c>
      <c r="AD92" s="40" t="str">
        <f t="shared" si="20"/>
        <v>421</v>
      </c>
      <c r="AF92" s="89" t="s">
        <v>4631</v>
      </c>
      <c r="AG92" s="40" t="s">
        <v>4632</v>
      </c>
      <c r="AH92" s="40" t="str">
        <f t="shared" si="21"/>
        <v>A679071</v>
      </c>
      <c r="AI92" s="40" t="str">
        <f>IFERROR(VLOOKUP(AH92,AKT!$E$4:$G$350,3,FALSE),"")</f>
        <v>0942</v>
      </c>
    </row>
    <row r="93" spans="1:35">
      <c r="A93" s="250"/>
      <c r="B93" s="45" t="str">
        <f t="shared" si="11"/>
        <v/>
      </c>
      <c r="C93" s="252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153"/>
      <c r="L93" s="252"/>
      <c r="M93" s="323"/>
      <c r="N93" s="323"/>
      <c r="O93" s="324"/>
      <c r="P93" s="324"/>
      <c r="Q93" s="241"/>
      <c r="R93" s="175" t="str">
        <f>IF(C93="","",'OPĆI DIO'!$C$1)</f>
        <v/>
      </c>
      <c r="S93" s="40" t="str">
        <f t="shared" si="15"/>
        <v/>
      </c>
      <c r="T93" s="40" t="str">
        <f t="shared" si="16"/>
        <v/>
      </c>
      <c r="U93" s="40" t="str">
        <f t="shared" si="17"/>
        <v/>
      </c>
      <c r="V93" s="40" t="str">
        <f t="shared" si="18"/>
        <v/>
      </c>
      <c r="Z93" s="40">
        <v>4214</v>
      </c>
      <c r="AA93" s="40" t="s">
        <v>158</v>
      </c>
      <c r="AC93" s="40" t="str">
        <f t="shared" si="19"/>
        <v>42</v>
      </c>
      <c r="AD93" s="40" t="str">
        <f t="shared" si="20"/>
        <v>421</v>
      </c>
      <c r="AF93" s="89" t="s">
        <v>4633</v>
      </c>
      <c r="AG93" s="40" t="s">
        <v>4634</v>
      </c>
      <c r="AH93" s="40" t="str">
        <f t="shared" si="21"/>
        <v>A679071</v>
      </c>
      <c r="AI93" s="40" t="str">
        <f>IFERROR(VLOOKUP(AH93,AKT!$E$4:$G$350,3,FALSE),"")</f>
        <v>0942</v>
      </c>
    </row>
    <row r="94" spans="1:35">
      <c r="A94" s="250"/>
      <c r="B94" s="45" t="str">
        <f t="shared" si="11"/>
        <v/>
      </c>
      <c r="C94" s="252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153"/>
      <c r="L94" s="252"/>
      <c r="M94" s="323"/>
      <c r="N94" s="323"/>
      <c r="O94" s="324"/>
      <c r="P94" s="324"/>
      <c r="Q94" s="241"/>
      <c r="R94" s="175" t="str">
        <f>IF(C94="","",'OPĆI DIO'!$C$1)</f>
        <v/>
      </c>
      <c r="S94" s="40" t="str">
        <f t="shared" si="15"/>
        <v/>
      </c>
      <c r="T94" s="40" t="str">
        <f t="shared" si="16"/>
        <v/>
      </c>
      <c r="U94" s="40" t="str">
        <f t="shared" si="17"/>
        <v/>
      </c>
      <c r="V94" s="40" t="str">
        <f t="shared" si="18"/>
        <v/>
      </c>
      <c r="Z94" s="40">
        <v>4221</v>
      </c>
      <c r="AA94" s="40" t="s">
        <v>93</v>
      </c>
      <c r="AC94" s="40" t="str">
        <f t="shared" si="19"/>
        <v>42</v>
      </c>
      <c r="AD94" s="40" t="str">
        <f t="shared" si="20"/>
        <v>422</v>
      </c>
      <c r="AF94" s="89" t="s">
        <v>1883</v>
      </c>
      <c r="AG94" s="40" t="s">
        <v>1884</v>
      </c>
      <c r="AH94" s="40" t="str">
        <f t="shared" si="21"/>
        <v>A679071</v>
      </c>
      <c r="AI94" s="40" t="str">
        <f>IFERROR(VLOOKUP(AH94,AKT!$E$4:$G$350,3,FALSE),"")</f>
        <v>0942</v>
      </c>
    </row>
    <row r="95" spans="1:35">
      <c r="A95" s="250"/>
      <c r="B95" s="45" t="str">
        <f t="shared" si="11"/>
        <v/>
      </c>
      <c r="C95" s="252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153"/>
      <c r="L95" s="252"/>
      <c r="M95" s="323"/>
      <c r="N95" s="323"/>
      <c r="O95" s="324"/>
      <c r="P95" s="324"/>
      <c r="Q95" s="241"/>
      <c r="R95" s="175" t="str">
        <f>IF(C95="","",'OPĆI DIO'!$C$1)</f>
        <v/>
      </c>
      <c r="S95" s="40" t="str">
        <f t="shared" si="15"/>
        <v/>
      </c>
      <c r="T95" s="40" t="str">
        <f t="shared" si="16"/>
        <v/>
      </c>
      <c r="U95" s="40" t="str">
        <f t="shared" si="17"/>
        <v/>
      </c>
      <c r="V95" s="40" t="str">
        <f t="shared" si="18"/>
        <v/>
      </c>
      <c r="Z95" s="40">
        <v>4222</v>
      </c>
      <c r="AA95" s="40" t="s">
        <v>104</v>
      </c>
      <c r="AC95" s="40" t="str">
        <f t="shared" si="19"/>
        <v>42</v>
      </c>
      <c r="AD95" s="40" t="str">
        <f t="shared" si="20"/>
        <v>422</v>
      </c>
      <c r="AF95" s="89" t="s">
        <v>4635</v>
      </c>
      <c r="AG95" s="40" t="s">
        <v>4636</v>
      </c>
      <c r="AH95" s="40" t="str">
        <f t="shared" si="21"/>
        <v>A679071</v>
      </c>
      <c r="AI95" s="40" t="str">
        <f>IFERROR(VLOOKUP(AH95,AKT!$E$4:$G$350,3,FALSE),"")</f>
        <v>0942</v>
      </c>
    </row>
    <row r="96" spans="1:35">
      <c r="A96" s="250"/>
      <c r="B96" s="45" t="str">
        <f t="shared" si="11"/>
        <v/>
      </c>
      <c r="C96" s="252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153"/>
      <c r="L96" s="252"/>
      <c r="M96" s="323"/>
      <c r="N96" s="323"/>
      <c r="O96" s="324"/>
      <c r="P96" s="324"/>
      <c r="Q96" s="241"/>
      <c r="R96" s="175" t="str">
        <f>IF(C96="","",'OPĆI DIO'!$C$1)</f>
        <v/>
      </c>
      <c r="S96" s="40" t="str">
        <f t="shared" si="15"/>
        <v/>
      </c>
      <c r="T96" s="40" t="str">
        <f t="shared" si="16"/>
        <v/>
      </c>
      <c r="U96" s="40" t="str">
        <f t="shared" si="17"/>
        <v/>
      </c>
      <c r="V96" s="40" t="str">
        <f t="shared" si="18"/>
        <v/>
      </c>
      <c r="Z96" s="40">
        <v>4223</v>
      </c>
      <c r="AA96" s="40" t="s">
        <v>117</v>
      </c>
      <c r="AC96" s="40" t="str">
        <f t="shared" si="19"/>
        <v>42</v>
      </c>
      <c r="AD96" s="40" t="str">
        <f t="shared" si="20"/>
        <v>422</v>
      </c>
      <c r="AF96" s="89" t="s">
        <v>4637</v>
      </c>
      <c r="AG96" s="40" t="s">
        <v>4638</v>
      </c>
      <c r="AH96" s="40" t="str">
        <f t="shared" si="21"/>
        <v>A679071</v>
      </c>
      <c r="AI96" s="40" t="str">
        <f>IFERROR(VLOOKUP(AH96,AKT!$E$4:$G$350,3,FALSE),"")</f>
        <v>0942</v>
      </c>
    </row>
    <row r="97" spans="1:35">
      <c r="A97" s="250"/>
      <c r="B97" s="45" t="str">
        <f t="shared" si="11"/>
        <v/>
      </c>
      <c r="C97" s="252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153"/>
      <c r="L97" s="252"/>
      <c r="M97" s="323"/>
      <c r="N97" s="323"/>
      <c r="O97" s="324"/>
      <c r="P97" s="324"/>
      <c r="Q97" s="241"/>
      <c r="R97" s="175" t="str">
        <f>IF(C97="","",'OPĆI DIO'!$C$1)</f>
        <v/>
      </c>
      <c r="S97" s="40" t="str">
        <f t="shared" si="15"/>
        <v/>
      </c>
      <c r="T97" s="40" t="str">
        <f t="shared" si="16"/>
        <v/>
      </c>
      <c r="U97" s="40" t="str">
        <f t="shared" si="17"/>
        <v/>
      </c>
      <c r="V97" s="40" t="str">
        <f t="shared" si="18"/>
        <v/>
      </c>
      <c r="Z97" s="40">
        <v>4224</v>
      </c>
      <c r="AA97" s="40" t="s">
        <v>110</v>
      </c>
      <c r="AC97" s="40" t="str">
        <f t="shared" si="19"/>
        <v>42</v>
      </c>
      <c r="AD97" s="40" t="str">
        <f t="shared" si="20"/>
        <v>422</v>
      </c>
      <c r="AF97" s="89" t="s">
        <v>1885</v>
      </c>
      <c r="AG97" s="40" t="s">
        <v>1886</v>
      </c>
      <c r="AH97" s="40" t="str">
        <f t="shared" si="21"/>
        <v>A679071</v>
      </c>
      <c r="AI97" s="40" t="str">
        <f>IFERROR(VLOOKUP(AH97,AKT!$E$4:$G$350,3,FALSE),"")</f>
        <v>0942</v>
      </c>
    </row>
    <row r="98" spans="1:35">
      <c r="A98" s="250"/>
      <c r="B98" s="45" t="str">
        <f t="shared" si="11"/>
        <v/>
      </c>
      <c r="C98" s="252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153"/>
      <c r="L98" s="252"/>
      <c r="M98" s="323"/>
      <c r="N98" s="323"/>
      <c r="O98" s="324"/>
      <c r="P98" s="324"/>
      <c r="Q98" s="241"/>
      <c r="R98" s="175" t="str">
        <f>IF(C98="","",'OPĆI DIO'!$C$1)</f>
        <v/>
      </c>
      <c r="S98" s="40" t="str">
        <f t="shared" si="15"/>
        <v/>
      </c>
      <c r="T98" s="40" t="str">
        <f t="shared" si="16"/>
        <v/>
      </c>
      <c r="U98" s="40" t="str">
        <f t="shared" si="17"/>
        <v/>
      </c>
      <c r="V98" s="40" t="str">
        <f t="shared" si="18"/>
        <v/>
      </c>
      <c r="Z98" s="40">
        <v>4225</v>
      </c>
      <c r="AA98" s="40" t="s">
        <v>114</v>
      </c>
      <c r="AC98" s="40" t="str">
        <f t="shared" si="19"/>
        <v>42</v>
      </c>
      <c r="AD98" s="40" t="str">
        <f t="shared" si="20"/>
        <v>422</v>
      </c>
      <c r="AF98" s="89" t="s">
        <v>4639</v>
      </c>
      <c r="AG98" s="40" t="s">
        <v>925</v>
      </c>
      <c r="AH98" s="40" t="str">
        <f t="shared" si="21"/>
        <v>A679071</v>
      </c>
      <c r="AI98" s="40" t="str">
        <f>IFERROR(VLOOKUP(AH98,AKT!$E$4:$G$350,3,FALSE),"")</f>
        <v>0942</v>
      </c>
    </row>
    <row r="99" spans="1:35">
      <c r="A99" s="250"/>
      <c r="B99" s="45" t="str">
        <f t="shared" si="11"/>
        <v/>
      </c>
      <c r="C99" s="252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153"/>
      <c r="L99" s="252"/>
      <c r="M99" s="323"/>
      <c r="N99" s="323"/>
      <c r="O99" s="324"/>
      <c r="P99" s="324"/>
      <c r="Q99" s="241"/>
      <c r="R99" s="175" t="str">
        <f>IF(C99="","",'OPĆI DIO'!$C$1)</f>
        <v/>
      </c>
      <c r="S99" s="40" t="str">
        <f t="shared" si="15"/>
        <v/>
      </c>
      <c r="T99" s="40" t="str">
        <f t="shared" si="16"/>
        <v/>
      </c>
      <c r="U99" s="40" t="str">
        <f t="shared" si="17"/>
        <v/>
      </c>
      <c r="V99" s="40" t="str">
        <f t="shared" si="18"/>
        <v/>
      </c>
      <c r="Z99" s="40">
        <v>4226</v>
      </c>
      <c r="AA99" s="40" t="s">
        <v>159</v>
      </c>
      <c r="AC99" s="40" t="str">
        <f t="shared" si="19"/>
        <v>42</v>
      </c>
      <c r="AD99" s="40" t="str">
        <f t="shared" si="20"/>
        <v>422</v>
      </c>
      <c r="AF99" s="89" t="s">
        <v>4640</v>
      </c>
      <c r="AG99" s="40" t="s">
        <v>4641</v>
      </c>
      <c r="AH99" s="40" t="str">
        <f t="shared" si="21"/>
        <v>A679071</v>
      </c>
      <c r="AI99" s="40" t="str">
        <f>IFERROR(VLOOKUP(AH99,AKT!$E$4:$G$350,3,FALSE),"")</f>
        <v>0942</v>
      </c>
    </row>
    <row r="100" spans="1:35">
      <c r="A100" s="250"/>
      <c r="B100" s="45" t="str">
        <f t="shared" si="11"/>
        <v/>
      </c>
      <c r="C100" s="252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153"/>
      <c r="L100" s="252"/>
      <c r="M100" s="323"/>
      <c r="N100" s="323"/>
      <c r="O100" s="324"/>
      <c r="P100" s="324"/>
      <c r="Q100" s="241"/>
      <c r="R100" s="175" t="str">
        <f>IF(C100="","",'OPĆI DIO'!$C$1)</f>
        <v/>
      </c>
      <c r="S100" s="40" t="str">
        <f t="shared" si="15"/>
        <v/>
      </c>
      <c r="T100" s="40" t="str">
        <f t="shared" si="16"/>
        <v/>
      </c>
      <c r="U100" s="40" t="str">
        <f t="shared" si="17"/>
        <v/>
      </c>
      <c r="V100" s="40" t="str">
        <f t="shared" si="18"/>
        <v/>
      </c>
      <c r="Z100" s="40">
        <v>4227</v>
      </c>
      <c r="AA100" s="40" t="s">
        <v>127</v>
      </c>
      <c r="AC100" s="40" t="str">
        <f t="shared" si="19"/>
        <v>42</v>
      </c>
      <c r="AD100" s="40" t="str">
        <f t="shared" si="20"/>
        <v>422</v>
      </c>
      <c r="AF100" s="89" t="s">
        <v>4642</v>
      </c>
      <c r="AG100" s="40" t="s">
        <v>4643</v>
      </c>
      <c r="AH100" s="40" t="str">
        <f t="shared" si="21"/>
        <v>A679071</v>
      </c>
      <c r="AI100" s="40" t="str">
        <f>IFERROR(VLOOKUP(AH100,AKT!$E$4:$G$350,3,FALSE),"")</f>
        <v>0942</v>
      </c>
    </row>
    <row r="101" spans="1:35">
      <c r="A101" s="250"/>
      <c r="B101" s="45" t="str">
        <f t="shared" si="11"/>
        <v/>
      </c>
      <c r="C101" s="252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153"/>
      <c r="L101" s="252"/>
      <c r="M101" s="323"/>
      <c r="N101" s="323"/>
      <c r="O101" s="324"/>
      <c r="P101" s="324"/>
      <c r="Q101" s="241"/>
      <c r="R101" s="175" t="str">
        <f>IF(C101="","",'OPĆI DIO'!$C$1)</f>
        <v/>
      </c>
      <c r="S101" s="40" t="str">
        <f t="shared" si="15"/>
        <v/>
      </c>
      <c r="T101" s="40" t="str">
        <f t="shared" si="16"/>
        <v/>
      </c>
      <c r="U101" s="40" t="str">
        <f t="shared" si="17"/>
        <v/>
      </c>
      <c r="V101" s="40" t="str">
        <f t="shared" si="18"/>
        <v/>
      </c>
      <c r="Z101" s="40">
        <v>4231</v>
      </c>
      <c r="AA101" s="40" t="s">
        <v>160</v>
      </c>
      <c r="AC101" s="40" t="str">
        <f t="shared" si="19"/>
        <v>42</v>
      </c>
      <c r="AD101" s="40" t="str">
        <f t="shared" si="20"/>
        <v>423</v>
      </c>
      <c r="AF101" s="89" t="s">
        <v>4644</v>
      </c>
      <c r="AG101" s="40" t="s">
        <v>4645</v>
      </c>
      <c r="AH101" s="40" t="str">
        <f t="shared" si="21"/>
        <v>A679071</v>
      </c>
      <c r="AI101" s="40" t="str">
        <f>IFERROR(VLOOKUP(AH101,AKT!$E$4:$G$350,3,FALSE),"")</f>
        <v>0942</v>
      </c>
    </row>
    <row r="102" spans="1:35">
      <c r="A102" s="250"/>
      <c r="B102" s="45" t="str">
        <f t="shared" si="11"/>
        <v/>
      </c>
      <c r="C102" s="252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153"/>
      <c r="L102" s="252"/>
      <c r="M102" s="323"/>
      <c r="N102" s="323"/>
      <c r="O102" s="324"/>
      <c r="P102" s="324"/>
      <c r="Q102" s="241"/>
      <c r="R102" s="175" t="str">
        <f>IF(C102="","",'OPĆI DIO'!$C$1)</f>
        <v/>
      </c>
      <c r="S102" s="40" t="str">
        <f t="shared" si="15"/>
        <v/>
      </c>
      <c r="T102" s="40" t="str">
        <f t="shared" si="16"/>
        <v/>
      </c>
      <c r="U102" s="40" t="str">
        <f t="shared" si="17"/>
        <v/>
      </c>
      <c r="V102" s="40" t="str">
        <f t="shared" si="18"/>
        <v/>
      </c>
      <c r="Z102" s="40">
        <v>4233</v>
      </c>
      <c r="AA102" s="40" t="s">
        <v>168</v>
      </c>
      <c r="AC102" s="40" t="str">
        <f t="shared" si="19"/>
        <v>42</v>
      </c>
      <c r="AD102" s="40" t="str">
        <f t="shared" si="20"/>
        <v>423</v>
      </c>
      <c r="AF102" s="89" t="s">
        <v>4646</v>
      </c>
      <c r="AG102" s="40" t="s">
        <v>4647</v>
      </c>
      <c r="AH102" s="40" t="str">
        <f t="shared" si="21"/>
        <v>A679071</v>
      </c>
      <c r="AI102" s="40" t="str">
        <f>IFERROR(VLOOKUP(AH102,AKT!$E$4:$G$350,3,FALSE),"")</f>
        <v>0942</v>
      </c>
    </row>
    <row r="103" spans="1:35">
      <c r="A103" s="250"/>
      <c r="B103" s="45" t="str">
        <f t="shared" si="11"/>
        <v/>
      </c>
      <c r="C103" s="252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153"/>
      <c r="L103" s="252"/>
      <c r="M103" s="323"/>
      <c r="N103" s="323"/>
      <c r="O103" s="324"/>
      <c r="P103" s="324"/>
      <c r="Q103" s="241"/>
      <c r="R103" s="175" t="str">
        <f>IF(C103="","",'OPĆI DIO'!$C$1)</f>
        <v/>
      </c>
      <c r="S103" s="40" t="str">
        <f t="shared" si="15"/>
        <v/>
      </c>
      <c r="T103" s="40" t="str">
        <f t="shared" si="16"/>
        <v/>
      </c>
      <c r="U103" s="40" t="str">
        <f t="shared" si="17"/>
        <v/>
      </c>
      <c r="V103" s="40" t="str">
        <f t="shared" si="18"/>
        <v/>
      </c>
      <c r="Z103" s="40">
        <v>4241</v>
      </c>
      <c r="AA103" s="40" t="s">
        <v>105</v>
      </c>
      <c r="AC103" s="40" t="str">
        <f t="shared" si="19"/>
        <v>42</v>
      </c>
      <c r="AD103" s="40" t="str">
        <f t="shared" si="20"/>
        <v>424</v>
      </c>
      <c r="AF103" s="89" t="s">
        <v>3112</v>
      </c>
      <c r="AG103" s="40" t="s">
        <v>3113</v>
      </c>
      <c r="AH103" s="40" t="str">
        <f t="shared" si="21"/>
        <v>A679071</v>
      </c>
      <c r="AI103" s="40" t="str">
        <f>IFERROR(VLOOKUP(AH103,AKT!$E$4:$G$350,3,FALSE),"")</f>
        <v>0942</v>
      </c>
    </row>
    <row r="104" spans="1:35">
      <c r="A104" s="250"/>
      <c r="B104" s="45" t="str">
        <f t="shared" si="11"/>
        <v/>
      </c>
      <c r="C104" s="252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153"/>
      <c r="L104" s="252"/>
      <c r="M104" s="323"/>
      <c r="N104" s="323"/>
      <c r="O104" s="324"/>
      <c r="P104" s="324"/>
      <c r="Q104" s="241"/>
      <c r="R104" s="175" t="str">
        <f>IF(C104="","",'OPĆI DIO'!$C$1)</f>
        <v/>
      </c>
      <c r="S104" s="40" t="str">
        <f t="shared" si="15"/>
        <v/>
      </c>
      <c r="T104" s="40" t="str">
        <f t="shared" si="16"/>
        <v/>
      </c>
      <c r="U104" s="40" t="str">
        <f t="shared" si="17"/>
        <v/>
      </c>
      <c r="V104" s="40" t="str">
        <f t="shared" si="18"/>
        <v/>
      </c>
      <c r="Z104" s="40">
        <v>4242</v>
      </c>
      <c r="AA104" s="40" t="s">
        <v>137</v>
      </c>
      <c r="AC104" s="40" t="str">
        <f t="shared" si="19"/>
        <v>42</v>
      </c>
      <c r="AD104" s="40" t="str">
        <f t="shared" si="20"/>
        <v>424</v>
      </c>
      <c r="AF104" s="89" t="s">
        <v>3114</v>
      </c>
      <c r="AG104" s="40" t="s">
        <v>3115</v>
      </c>
      <c r="AH104" s="40" t="str">
        <f t="shared" si="21"/>
        <v>A679071</v>
      </c>
      <c r="AI104" s="40" t="str">
        <f>IFERROR(VLOOKUP(AH104,AKT!$E$4:$G$350,3,FALSE),"")</f>
        <v>0942</v>
      </c>
    </row>
    <row r="105" spans="1:35">
      <c r="A105" s="250"/>
      <c r="B105" s="45" t="str">
        <f t="shared" si="11"/>
        <v/>
      </c>
      <c r="C105" s="252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153"/>
      <c r="L105" s="252"/>
      <c r="M105" s="323"/>
      <c r="N105" s="323"/>
      <c r="O105" s="324"/>
      <c r="P105" s="324"/>
      <c r="Q105" s="241"/>
      <c r="R105" s="175" t="str">
        <f>IF(C105="","",'OPĆI DIO'!$C$1)</f>
        <v/>
      </c>
      <c r="S105" s="40" t="str">
        <f t="shared" si="15"/>
        <v/>
      </c>
      <c r="T105" s="40" t="str">
        <f t="shared" si="16"/>
        <v/>
      </c>
      <c r="U105" s="40" t="str">
        <f t="shared" si="17"/>
        <v/>
      </c>
      <c r="V105" s="40" t="str">
        <f t="shared" si="18"/>
        <v/>
      </c>
      <c r="Z105" s="40">
        <v>4244</v>
      </c>
      <c r="AA105" s="40" t="s">
        <v>169</v>
      </c>
      <c r="AC105" s="40" t="str">
        <f t="shared" si="19"/>
        <v>42</v>
      </c>
      <c r="AD105" s="40" t="str">
        <f t="shared" si="20"/>
        <v>424</v>
      </c>
      <c r="AF105" s="89" t="s">
        <v>3116</v>
      </c>
      <c r="AG105" s="40" t="s">
        <v>3117</v>
      </c>
      <c r="AH105" s="40" t="str">
        <f t="shared" si="21"/>
        <v>A679071</v>
      </c>
      <c r="AI105" s="40" t="str">
        <f>IFERROR(VLOOKUP(AH105,AKT!$E$4:$G$350,3,FALSE),"")</f>
        <v>0942</v>
      </c>
    </row>
    <row r="106" spans="1:35">
      <c r="A106" s="250"/>
      <c r="B106" s="45" t="str">
        <f t="shared" si="11"/>
        <v/>
      </c>
      <c r="C106" s="252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153"/>
      <c r="L106" s="252"/>
      <c r="M106" s="323"/>
      <c r="N106" s="323"/>
      <c r="O106" s="324"/>
      <c r="P106" s="324"/>
      <c r="Q106" s="241"/>
      <c r="R106" s="175" t="str">
        <f>IF(C106="","",'OPĆI DIO'!$C$1)</f>
        <v/>
      </c>
      <c r="S106" s="40" t="str">
        <f t="shared" si="15"/>
        <v/>
      </c>
      <c r="T106" s="40" t="str">
        <f t="shared" si="16"/>
        <v/>
      </c>
      <c r="U106" s="40" t="str">
        <f t="shared" si="17"/>
        <v/>
      </c>
      <c r="V106" s="40" t="str">
        <f t="shared" si="18"/>
        <v/>
      </c>
      <c r="Z106" s="40">
        <v>4251</v>
      </c>
      <c r="AA106" s="40" t="s">
        <v>161</v>
      </c>
      <c r="AC106" s="40" t="str">
        <f t="shared" si="19"/>
        <v>42</v>
      </c>
      <c r="AD106" s="40" t="str">
        <f t="shared" si="20"/>
        <v>425</v>
      </c>
      <c r="AF106" s="89" t="s">
        <v>4648</v>
      </c>
      <c r="AG106" s="40" t="s">
        <v>1469</v>
      </c>
      <c r="AH106" s="40" t="str">
        <f t="shared" si="21"/>
        <v>A679071</v>
      </c>
      <c r="AI106" s="40" t="str">
        <f>IFERROR(VLOOKUP(AH106,AKT!$E$4:$G$350,3,FALSE),"")</f>
        <v>0942</v>
      </c>
    </row>
    <row r="107" spans="1:35">
      <c r="A107" s="250"/>
      <c r="B107" s="45" t="str">
        <f t="shared" si="11"/>
        <v/>
      </c>
      <c r="C107" s="252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153"/>
      <c r="L107" s="252"/>
      <c r="M107" s="323"/>
      <c r="N107" s="323"/>
      <c r="O107" s="324"/>
      <c r="P107" s="324"/>
      <c r="Q107" s="241"/>
      <c r="R107" s="175" t="str">
        <f>IF(C107="","",'OPĆI DIO'!$C$1)</f>
        <v/>
      </c>
      <c r="S107" s="40" t="str">
        <f t="shared" si="15"/>
        <v/>
      </c>
      <c r="T107" s="40" t="str">
        <f t="shared" si="16"/>
        <v/>
      </c>
      <c r="U107" s="40" t="str">
        <f t="shared" si="17"/>
        <v/>
      </c>
      <c r="V107" s="40" t="str">
        <f t="shared" si="18"/>
        <v/>
      </c>
      <c r="Z107" s="40">
        <v>4252</v>
      </c>
      <c r="AA107" s="40" t="s">
        <v>162</v>
      </c>
      <c r="AC107" s="40" t="str">
        <f t="shared" si="19"/>
        <v>42</v>
      </c>
      <c r="AD107" s="40" t="str">
        <f t="shared" si="20"/>
        <v>425</v>
      </c>
      <c r="AF107" s="89" t="s">
        <v>3118</v>
      </c>
      <c r="AG107" s="40" t="s">
        <v>993</v>
      </c>
      <c r="AH107" s="40" t="str">
        <f t="shared" si="21"/>
        <v>A679071</v>
      </c>
      <c r="AI107" s="40" t="str">
        <f>IFERROR(VLOOKUP(AH107,AKT!$E$4:$G$350,3,FALSE),"")</f>
        <v>0942</v>
      </c>
    </row>
    <row r="108" spans="1:35">
      <c r="A108" s="250"/>
      <c r="B108" s="45" t="str">
        <f t="shared" si="11"/>
        <v/>
      </c>
      <c r="C108" s="252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153"/>
      <c r="L108" s="252"/>
      <c r="M108" s="323"/>
      <c r="N108" s="323"/>
      <c r="O108" s="324"/>
      <c r="P108" s="324"/>
      <c r="Q108" s="241"/>
      <c r="R108" s="175" t="str">
        <f>IF(C108="","",'OPĆI DIO'!$C$1)</f>
        <v/>
      </c>
      <c r="S108" s="40" t="str">
        <f t="shared" si="15"/>
        <v/>
      </c>
      <c r="T108" s="40" t="str">
        <f t="shared" si="16"/>
        <v/>
      </c>
      <c r="U108" s="40" t="str">
        <f t="shared" si="17"/>
        <v/>
      </c>
      <c r="V108" s="40" t="str">
        <f t="shared" si="18"/>
        <v/>
      </c>
      <c r="Z108" s="40">
        <v>4262</v>
      </c>
      <c r="AA108" s="40" t="s">
        <v>106</v>
      </c>
      <c r="AC108" s="40" t="str">
        <f t="shared" si="19"/>
        <v>42</v>
      </c>
      <c r="AD108" s="40" t="str">
        <f t="shared" si="20"/>
        <v>426</v>
      </c>
      <c r="AF108" s="89" t="s">
        <v>3119</v>
      </c>
      <c r="AG108" s="40" t="s">
        <v>3120</v>
      </c>
      <c r="AH108" s="40" t="str">
        <f t="shared" si="21"/>
        <v>A679071</v>
      </c>
      <c r="AI108" s="40" t="str">
        <f>IFERROR(VLOOKUP(AH108,AKT!$E$4:$G$350,3,FALSE),"")</f>
        <v>0942</v>
      </c>
    </row>
    <row r="109" spans="1:35">
      <c r="A109" s="250"/>
      <c r="B109" s="45" t="str">
        <f t="shared" si="11"/>
        <v/>
      </c>
      <c r="C109" s="252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153"/>
      <c r="L109" s="252"/>
      <c r="M109" s="323"/>
      <c r="N109" s="323"/>
      <c r="O109" s="324"/>
      <c r="P109" s="324"/>
      <c r="Q109" s="241"/>
      <c r="R109" s="175" t="str">
        <f>IF(C109="","",'OPĆI DIO'!$C$1)</f>
        <v/>
      </c>
      <c r="S109" s="40" t="str">
        <f t="shared" si="15"/>
        <v/>
      </c>
      <c r="T109" s="40" t="str">
        <f t="shared" si="16"/>
        <v/>
      </c>
      <c r="U109" s="40" t="str">
        <f t="shared" si="17"/>
        <v/>
      </c>
      <c r="V109" s="40" t="str">
        <f t="shared" si="18"/>
        <v/>
      </c>
      <c r="Z109" s="40">
        <v>4263</v>
      </c>
      <c r="AA109" s="40" t="s">
        <v>163</v>
      </c>
      <c r="AC109" s="40" t="str">
        <f t="shared" si="19"/>
        <v>42</v>
      </c>
      <c r="AD109" s="40" t="str">
        <f t="shared" si="20"/>
        <v>426</v>
      </c>
      <c r="AF109" s="89" t="s">
        <v>3121</v>
      </c>
      <c r="AG109" s="40" t="s">
        <v>3122</v>
      </c>
      <c r="AH109" s="40" t="str">
        <f t="shared" si="21"/>
        <v>A679071</v>
      </c>
      <c r="AI109" s="40" t="str">
        <f>IFERROR(VLOOKUP(AH109,AKT!$E$4:$G$350,3,FALSE),"")</f>
        <v>0942</v>
      </c>
    </row>
    <row r="110" spans="1:35">
      <c r="A110" s="250"/>
      <c r="B110" s="45" t="str">
        <f t="shared" si="11"/>
        <v/>
      </c>
      <c r="C110" s="252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153"/>
      <c r="L110" s="252"/>
      <c r="M110" s="323"/>
      <c r="N110" s="323"/>
      <c r="O110" s="324"/>
      <c r="P110" s="324"/>
      <c r="Q110" s="241"/>
      <c r="R110" s="175" t="str">
        <f>IF(C110="","",'OPĆI DIO'!$C$1)</f>
        <v/>
      </c>
      <c r="S110" s="40" t="str">
        <f t="shared" si="15"/>
        <v/>
      </c>
      <c r="T110" s="40" t="str">
        <f t="shared" si="16"/>
        <v/>
      </c>
      <c r="U110" s="40" t="str">
        <f t="shared" si="17"/>
        <v/>
      </c>
      <c r="V110" s="40" t="str">
        <f t="shared" si="18"/>
        <v/>
      </c>
      <c r="Z110" s="40">
        <v>4264</v>
      </c>
      <c r="AA110" s="40" t="s">
        <v>118</v>
      </c>
      <c r="AC110" s="40" t="str">
        <f t="shared" si="19"/>
        <v>42</v>
      </c>
      <c r="AD110" s="40" t="str">
        <f t="shared" si="20"/>
        <v>426</v>
      </c>
      <c r="AF110" s="89" t="s">
        <v>3123</v>
      </c>
      <c r="AG110" s="40" t="s">
        <v>3124</v>
      </c>
      <c r="AH110" s="40" t="str">
        <f t="shared" si="21"/>
        <v>A679071</v>
      </c>
      <c r="AI110" s="40" t="str">
        <f>IFERROR(VLOOKUP(AH110,AKT!$E$4:$G$350,3,FALSE),"")</f>
        <v>0942</v>
      </c>
    </row>
    <row r="111" spans="1:35">
      <c r="A111" s="250"/>
      <c r="B111" s="45" t="str">
        <f t="shared" si="11"/>
        <v/>
      </c>
      <c r="C111" s="252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153"/>
      <c r="L111" s="252"/>
      <c r="M111" s="323"/>
      <c r="N111" s="323"/>
      <c r="O111" s="324"/>
      <c r="P111" s="324"/>
      <c r="Q111" s="241"/>
      <c r="R111" s="175" t="str">
        <f>IF(C111="","",'OPĆI DIO'!$C$1)</f>
        <v/>
      </c>
      <c r="S111" s="40" t="str">
        <f t="shared" si="15"/>
        <v/>
      </c>
      <c r="T111" s="40" t="str">
        <f t="shared" si="16"/>
        <v/>
      </c>
      <c r="U111" s="40" t="str">
        <f t="shared" si="17"/>
        <v/>
      </c>
      <c r="V111" s="40" t="str">
        <f t="shared" si="18"/>
        <v/>
      </c>
      <c r="Z111" s="40">
        <v>4312</v>
      </c>
      <c r="AA111" s="40" t="s">
        <v>120</v>
      </c>
      <c r="AC111" s="40" t="str">
        <f t="shared" si="19"/>
        <v>43</v>
      </c>
      <c r="AD111" s="40" t="str">
        <f t="shared" si="20"/>
        <v>431</v>
      </c>
      <c r="AF111" s="89" t="s">
        <v>3125</v>
      </c>
      <c r="AG111" s="40" t="s">
        <v>3126</v>
      </c>
      <c r="AH111" s="40" t="str">
        <f t="shared" si="21"/>
        <v>A679071</v>
      </c>
      <c r="AI111" s="40" t="str">
        <f>IFERROR(VLOOKUP(AH111,AKT!$E$4:$G$350,3,FALSE),"")</f>
        <v>0942</v>
      </c>
    </row>
    <row r="112" spans="1:35">
      <c r="A112" s="250"/>
      <c r="B112" s="45" t="str">
        <f t="shared" si="11"/>
        <v/>
      </c>
      <c r="C112" s="252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153"/>
      <c r="L112" s="252"/>
      <c r="M112" s="323"/>
      <c r="N112" s="323"/>
      <c r="O112" s="324"/>
      <c r="P112" s="324"/>
      <c r="Q112" s="241"/>
      <c r="R112" s="175" t="str">
        <f>IF(C112="","",'OPĆI DIO'!$C$1)</f>
        <v/>
      </c>
      <c r="S112" s="40" t="str">
        <f t="shared" si="15"/>
        <v/>
      </c>
      <c r="T112" s="40" t="str">
        <f t="shared" si="16"/>
        <v/>
      </c>
      <c r="U112" s="40" t="str">
        <f t="shared" si="17"/>
        <v/>
      </c>
      <c r="V112" s="40" t="str">
        <f t="shared" si="18"/>
        <v/>
      </c>
      <c r="Z112" s="40">
        <v>4411</v>
      </c>
      <c r="AA112" s="40" t="s">
        <v>164</v>
      </c>
      <c r="AC112" s="40" t="str">
        <f t="shared" si="19"/>
        <v>44</v>
      </c>
      <c r="AD112" s="40" t="str">
        <f t="shared" si="20"/>
        <v>441</v>
      </c>
      <c r="AF112" s="89" t="s">
        <v>4649</v>
      </c>
      <c r="AG112" s="40" t="s">
        <v>4650</v>
      </c>
      <c r="AH112" s="40" t="str">
        <f t="shared" si="21"/>
        <v>A679071</v>
      </c>
      <c r="AI112" s="40" t="str">
        <f>IFERROR(VLOOKUP(AH112,AKT!$E$4:$G$350,3,FALSE),"")</f>
        <v>0942</v>
      </c>
    </row>
    <row r="113" spans="1:35">
      <c r="A113" s="250"/>
      <c r="B113" s="45" t="str">
        <f t="shared" si="11"/>
        <v/>
      </c>
      <c r="C113" s="252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153"/>
      <c r="L113" s="252"/>
      <c r="M113" s="323"/>
      <c r="N113" s="323"/>
      <c r="O113" s="324"/>
      <c r="P113" s="324"/>
      <c r="Q113" s="241"/>
      <c r="R113" s="175" t="str">
        <f>IF(C113="","",'OPĆI DIO'!$C$1)</f>
        <v/>
      </c>
      <c r="S113" s="40" t="str">
        <f t="shared" si="15"/>
        <v/>
      </c>
      <c r="T113" s="40" t="str">
        <f t="shared" si="16"/>
        <v/>
      </c>
      <c r="U113" s="40" t="str">
        <f t="shared" si="17"/>
        <v/>
      </c>
      <c r="V113" s="40" t="str">
        <f t="shared" si="18"/>
        <v/>
      </c>
      <c r="Z113" s="40">
        <v>4511</v>
      </c>
      <c r="AA113" s="40" t="s">
        <v>119</v>
      </c>
      <c r="AC113" s="40" t="str">
        <f t="shared" si="19"/>
        <v>45</v>
      </c>
      <c r="AD113" s="40" t="str">
        <f t="shared" si="20"/>
        <v>451</v>
      </c>
      <c r="AF113" s="89" t="s">
        <v>3127</v>
      </c>
      <c r="AG113" s="40" t="s">
        <v>3128</v>
      </c>
      <c r="AH113" s="40" t="str">
        <f t="shared" si="21"/>
        <v>A679071</v>
      </c>
      <c r="AI113" s="40" t="str">
        <f>IFERROR(VLOOKUP(AH113,AKT!$E$4:$G$350,3,FALSE),"")</f>
        <v>0942</v>
      </c>
    </row>
    <row r="114" spans="1:35">
      <c r="A114" s="250"/>
      <c r="B114" s="45" t="str">
        <f t="shared" si="11"/>
        <v/>
      </c>
      <c r="C114" s="252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153"/>
      <c r="L114" s="252"/>
      <c r="M114" s="323"/>
      <c r="N114" s="323"/>
      <c r="O114" s="324"/>
      <c r="P114" s="324"/>
      <c r="Q114" s="241"/>
      <c r="R114" s="175" t="str">
        <f>IF(C114="","",'OPĆI DIO'!$C$1)</f>
        <v/>
      </c>
      <c r="S114" s="40" t="str">
        <f t="shared" si="15"/>
        <v/>
      </c>
      <c r="T114" s="40" t="str">
        <f t="shared" si="16"/>
        <v/>
      </c>
      <c r="U114" s="40" t="str">
        <f t="shared" si="17"/>
        <v/>
      </c>
      <c r="V114" s="40" t="str">
        <f t="shared" si="18"/>
        <v/>
      </c>
      <c r="Z114" s="40">
        <v>4521</v>
      </c>
      <c r="AA114" s="40" t="s">
        <v>138</v>
      </c>
      <c r="AC114" s="40" t="str">
        <f t="shared" si="19"/>
        <v>45</v>
      </c>
      <c r="AD114" s="40" t="str">
        <f t="shared" si="20"/>
        <v>452</v>
      </c>
      <c r="AF114" s="89" t="s">
        <v>3129</v>
      </c>
      <c r="AG114" s="40" t="s">
        <v>1041</v>
      </c>
      <c r="AH114" s="40" t="str">
        <f t="shared" si="21"/>
        <v>A679071</v>
      </c>
      <c r="AI114" s="40" t="str">
        <f>IFERROR(VLOOKUP(AH114,AKT!$E$4:$G$350,3,FALSE),"")</f>
        <v>0942</v>
      </c>
    </row>
    <row r="115" spans="1:35">
      <c r="A115" s="250"/>
      <c r="B115" s="45" t="str">
        <f t="shared" si="11"/>
        <v/>
      </c>
      <c r="C115" s="252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153"/>
      <c r="L115" s="252"/>
      <c r="M115" s="323"/>
      <c r="N115" s="323"/>
      <c r="O115" s="324"/>
      <c r="P115" s="324"/>
      <c r="Q115" s="241"/>
      <c r="R115" s="175" t="str">
        <f>IF(C115="","",'OPĆI DIO'!$C$1)</f>
        <v/>
      </c>
      <c r="S115" s="40" t="str">
        <f t="shared" si="15"/>
        <v/>
      </c>
      <c r="T115" s="40" t="str">
        <f t="shared" si="16"/>
        <v/>
      </c>
      <c r="U115" s="40" t="str">
        <f t="shared" si="17"/>
        <v/>
      </c>
      <c r="V115" s="40" t="str">
        <f t="shared" si="18"/>
        <v/>
      </c>
      <c r="Z115" s="40">
        <v>4531</v>
      </c>
      <c r="AA115" s="40" t="s">
        <v>181</v>
      </c>
      <c r="AC115" s="40" t="str">
        <f t="shared" si="19"/>
        <v>45</v>
      </c>
      <c r="AD115" s="40" t="str">
        <f t="shared" si="20"/>
        <v>453</v>
      </c>
      <c r="AF115" s="89" t="s">
        <v>3130</v>
      </c>
      <c r="AG115" s="40" t="s">
        <v>3131</v>
      </c>
      <c r="AH115" s="40" t="str">
        <f t="shared" si="21"/>
        <v>A679071</v>
      </c>
      <c r="AI115" s="40" t="str">
        <f>IFERROR(VLOOKUP(AH115,AKT!$E$4:$G$350,3,FALSE),"")</f>
        <v>0942</v>
      </c>
    </row>
    <row r="116" spans="1:35">
      <c r="A116" s="250"/>
      <c r="B116" s="45" t="str">
        <f t="shared" si="11"/>
        <v/>
      </c>
      <c r="C116" s="252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153"/>
      <c r="L116" s="252"/>
      <c r="M116" s="323"/>
      <c r="N116" s="323"/>
      <c r="O116" s="324"/>
      <c r="P116" s="324"/>
      <c r="Q116" s="241"/>
      <c r="R116" s="175" t="str">
        <f>IF(C116="","",'OPĆI DIO'!$C$1)</f>
        <v/>
      </c>
      <c r="S116" s="40" t="str">
        <f t="shared" si="15"/>
        <v/>
      </c>
      <c r="T116" s="40" t="str">
        <f t="shared" si="16"/>
        <v/>
      </c>
      <c r="U116" s="40" t="str">
        <f t="shared" si="17"/>
        <v/>
      </c>
      <c r="V116" s="40" t="str">
        <f t="shared" si="18"/>
        <v/>
      </c>
      <c r="Z116" s="40">
        <v>4541</v>
      </c>
      <c r="AA116" s="40" t="s">
        <v>133</v>
      </c>
      <c r="AC116" s="40" t="str">
        <f t="shared" si="19"/>
        <v>45</v>
      </c>
      <c r="AD116" s="40" t="str">
        <f t="shared" si="20"/>
        <v>454</v>
      </c>
      <c r="AF116" s="89" t="s">
        <v>4651</v>
      </c>
      <c r="AG116" s="40" t="s">
        <v>4650</v>
      </c>
      <c r="AH116" s="40" t="str">
        <f t="shared" si="21"/>
        <v>A679071</v>
      </c>
      <c r="AI116" s="40" t="str">
        <f>IFERROR(VLOOKUP(AH116,AKT!$E$4:$G$350,3,FALSE),"")</f>
        <v>0942</v>
      </c>
    </row>
    <row r="117" spans="1:35">
      <c r="A117" s="250"/>
      <c r="B117" s="45" t="str">
        <f t="shared" si="11"/>
        <v/>
      </c>
      <c r="C117" s="252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153"/>
      <c r="L117" s="252"/>
      <c r="M117" s="323"/>
      <c r="N117" s="323"/>
      <c r="O117" s="324"/>
      <c r="P117" s="324"/>
      <c r="Q117" s="241"/>
      <c r="R117" s="175" t="str">
        <f>IF(C117="","",'OPĆI DIO'!$C$1)</f>
        <v/>
      </c>
      <c r="S117" s="40" t="str">
        <f t="shared" si="15"/>
        <v/>
      </c>
      <c r="T117" s="40" t="str">
        <f t="shared" si="16"/>
        <v/>
      </c>
      <c r="U117" s="40" t="str">
        <f t="shared" si="17"/>
        <v/>
      </c>
      <c r="V117" s="40" t="str">
        <f t="shared" si="18"/>
        <v/>
      </c>
      <c r="Z117" s="40">
        <v>5121</v>
      </c>
      <c r="AA117" s="40" t="s">
        <v>189</v>
      </c>
      <c r="AC117" s="40" t="str">
        <f t="shared" si="19"/>
        <v>51</v>
      </c>
      <c r="AD117" s="40" t="str">
        <f t="shared" si="20"/>
        <v>512</v>
      </c>
      <c r="AF117" s="89" t="s">
        <v>4652</v>
      </c>
      <c r="AG117" s="40" t="s">
        <v>4653</v>
      </c>
      <c r="AH117" s="40" t="str">
        <f t="shared" si="21"/>
        <v>A679071</v>
      </c>
      <c r="AI117" s="40" t="str">
        <f>IFERROR(VLOOKUP(AH117,AKT!$E$4:$G$350,3,FALSE),"")</f>
        <v>0942</v>
      </c>
    </row>
    <row r="118" spans="1:35">
      <c r="A118" s="250"/>
      <c r="B118" s="45" t="str">
        <f t="shared" si="11"/>
        <v/>
      </c>
      <c r="C118" s="252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153"/>
      <c r="L118" s="252"/>
      <c r="M118" s="323"/>
      <c r="N118" s="323"/>
      <c r="O118" s="324"/>
      <c r="P118" s="324"/>
      <c r="Q118" s="241"/>
      <c r="R118" s="175" t="str">
        <f>IF(C118="","",'OPĆI DIO'!$C$1)</f>
        <v/>
      </c>
      <c r="S118" s="40" t="str">
        <f t="shared" si="15"/>
        <v/>
      </c>
      <c r="T118" s="40" t="str">
        <f t="shared" si="16"/>
        <v/>
      </c>
      <c r="U118" s="40" t="str">
        <f t="shared" si="17"/>
        <v/>
      </c>
      <c r="V118" s="40" t="str">
        <f t="shared" si="18"/>
        <v/>
      </c>
      <c r="Z118" s="40">
        <v>5443</v>
      </c>
      <c r="AA118" s="40" t="s">
        <v>165</v>
      </c>
      <c r="AC118" s="40" t="str">
        <f t="shared" si="19"/>
        <v>54</v>
      </c>
      <c r="AD118" s="40" t="str">
        <f t="shared" si="20"/>
        <v>544</v>
      </c>
      <c r="AF118" s="89" t="s">
        <v>4654</v>
      </c>
      <c r="AG118" s="40" t="s">
        <v>4655</v>
      </c>
      <c r="AH118" s="40" t="str">
        <f t="shared" si="21"/>
        <v>A679071</v>
      </c>
      <c r="AI118" s="40" t="str">
        <f>IFERROR(VLOOKUP(AH118,AKT!$E$4:$G$350,3,FALSE),"")</f>
        <v>0942</v>
      </c>
    </row>
    <row r="119" spans="1:35">
      <c r="A119" s="250"/>
      <c r="B119" s="45" t="str">
        <f t="shared" si="11"/>
        <v/>
      </c>
      <c r="C119" s="252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153"/>
      <c r="L119" s="252"/>
      <c r="M119" s="323"/>
      <c r="N119" s="323"/>
      <c r="O119" s="324"/>
      <c r="P119" s="324"/>
      <c r="Q119" s="241"/>
      <c r="R119" s="175" t="str">
        <f>IF(C119="","",'OPĆI DIO'!$C$1)</f>
        <v/>
      </c>
      <c r="S119" s="40" t="str">
        <f t="shared" si="15"/>
        <v/>
      </c>
      <c r="T119" s="40" t="str">
        <f t="shared" si="16"/>
        <v/>
      </c>
      <c r="U119" s="40" t="str">
        <f t="shared" si="17"/>
        <v/>
      </c>
      <c r="V119" s="40" t="str">
        <f t="shared" si="18"/>
        <v/>
      </c>
      <c r="Z119" s="40">
        <v>5121</v>
      </c>
      <c r="AA119" s="40" t="s">
        <v>625</v>
      </c>
      <c r="AC119" s="40" t="str">
        <f t="shared" si="19"/>
        <v>51</v>
      </c>
      <c r="AD119" s="40" t="str">
        <f t="shared" si="20"/>
        <v>512</v>
      </c>
      <c r="AF119" s="89" t="s">
        <v>4656</v>
      </c>
      <c r="AG119" s="40" t="s">
        <v>4657</v>
      </c>
      <c r="AH119" s="40" t="str">
        <f t="shared" si="21"/>
        <v>A679071</v>
      </c>
      <c r="AI119" s="40" t="str">
        <f>IFERROR(VLOOKUP(AH119,AKT!$E$4:$G$350,3,FALSE),"")</f>
        <v>0942</v>
      </c>
    </row>
    <row r="120" spans="1:35">
      <c r="A120" s="250"/>
      <c r="B120" s="45" t="str">
        <f t="shared" si="11"/>
        <v/>
      </c>
      <c r="C120" s="252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153"/>
      <c r="L120" s="252"/>
      <c r="M120" s="323"/>
      <c r="N120" s="323"/>
      <c r="O120" s="324"/>
      <c r="P120" s="324"/>
      <c r="Q120" s="241"/>
      <c r="R120" s="175" t="str">
        <f>IF(C120="","",'OPĆI DIO'!$C$1)</f>
        <v/>
      </c>
      <c r="S120" s="40" t="str">
        <f t="shared" si="15"/>
        <v/>
      </c>
      <c r="T120" s="40" t="str">
        <f t="shared" si="16"/>
        <v/>
      </c>
      <c r="U120" s="40" t="str">
        <f t="shared" si="17"/>
        <v/>
      </c>
      <c r="V120" s="40" t="str">
        <f t="shared" si="18"/>
        <v/>
      </c>
      <c r="Z120" s="40">
        <v>5122</v>
      </c>
      <c r="AA120" s="40" t="s">
        <v>626</v>
      </c>
      <c r="AC120" s="40" t="str">
        <f t="shared" si="19"/>
        <v>51</v>
      </c>
      <c r="AD120" s="40" t="str">
        <f t="shared" si="20"/>
        <v>512</v>
      </c>
      <c r="AF120" s="89" t="s">
        <v>4658</v>
      </c>
      <c r="AG120" s="40" t="s">
        <v>4659</v>
      </c>
      <c r="AH120" s="40" t="str">
        <f t="shared" si="21"/>
        <v>A679071</v>
      </c>
      <c r="AI120" s="40" t="str">
        <f>IFERROR(VLOOKUP(AH120,AKT!$E$4:$G$350,3,FALSE),"")</f>
        <v>0942</v>
      </c>
    </row>
    <row r="121" spans="1:35">
      <c r="A121" s="250"/>
      <c r="B121" s="45" t="str">
        <f t="shared" si="11"/>
        <v/>
      </c>
      <c r="C121" s="252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153"/>
      <c r="L121" s="252"/>
      <c r="M121" s="323"/>
      <c r="N121" s="323"/>
      <c r="O121" s="324"/>
      <c r="P121" s="324"/>
      <c r="Q121" s="241"/>
      <c r="R121" s="175" t="str">
        <f>IF(C121="","",'OPĆI DIO'!$C$1)</f>
        <v/>
      </c>
      <c r="S121" s="40" t="str">
        <f t="shared" si="15"/>
        <v/>
      </c>
      <c r="T121" s="40" t="str">
        <f t="shared" si="16"/>
        <v/>
      </c>
      <c r="U121" s="40" t="str">
        <f t="shared" si="17"/>
        <v/>
      </c>
      <c r="V121" s="40" t="str">
        <f t="shared" si="18"/>
        <v/>
      </c>
      <c r="Z121" s="40">
        <v>5141</v>
      </c>
      <c r="AA121" s="40" t="s">
        <v>627</v>
      </c>
      <c r="AC121" s="40" t="str">
        <f t="shared" si="19"/>
        <v>51</v>
      </c>
      <c r="AD121" s="40" t="str">
        <f t="shared" si="20"/>
        <v>514</v>
      </c>
      <c r="AF121" s="89" t="s">
        <v>4660</v>
      </c>
      <c r="AG121" s="40" t="s">
        <v>4661</v>
      </c>
      <c r="AH121" s="40" t="str">
        <f t="shared" si="21"/>
        <v>A679071</v>
      </c>
      <c r="AI121" s="40" t="str">
        <f>IFERROR(VLOOKUP(AH121,AKT!$E$4:$G$350,3,FALSE),"")</f>
        <v>0942</v>
      </c>
    </row>
    <row r="122" spans="1:35">
      <c r="A122" s="250"/>
      <c r="B122" s="45" t="str">
        <f t="shared" si="11"/>
        <v/>
      </c>
      <c r="C122" s="252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153"/>
      <c r="L122" s="252"/>
      <c r="M122" s="323"/>
      <c r="N122" s="323"/>
      <c r="O122" s="324"/>
      <c r="P122" s="324"/>
      <c r="Q122" s="241"/>
      <c r="R122" s="175" t="str">
        <f>IF(C122="","",'OPĆI DIO'!$C$1)</f>
        <v/>
      </c>
      <c r="S122" s="40" t="str">
        <f t="shared" si="15"/>
        <v/>
      </c>
      <c r="T122" s="40" t="str">
        <f t="shared" si="16"/>
        <v/>
      </c>
      <c r="U122" s="40" t="str">
        <f t="shared" si="17"/>
        <v/>
      </c>
      <c r="V122" s="40" t="str">
        <f t="shared" si="18"/>
        <v/>
      </c>
      <c r="Z122" s="40">
        <v>5181</v>
      </c>
      <c r="AA122" s="40" t="s">
        <v>628</v>
      </c>
      <c r="AC122" s="40" t="str">
        <f t="shared" si="19"/>
        <v>51</v>
      </c>
      <c r="AD122" s="40" t="str">
        <f t="shared" si="20"/>
        <v>518</v>
      </c>
      <c r="AF122" s="89" t="s">
        <v>4662</v>
      </c>
      <c r="AG122" s="40" t="s">
        <v>4663</v>
      </c>
      <c r="AH122" s="40" t="str">
        <f t="shared" si="21"/>
        <v>A679071</v>
      </c>
      <c r="AI122" s="40" t="str">
        <f>IFERROR(VLOOKUP(AH122,AKT!$E$4:$G$350,3,FALSE),"")</f>
        <v>0942</v>
      </c>
    </row>
    <row r="123" spans="1:35">
      <c r="A123" s="250"/>
      <c r="B123" s="45" t="str">
        <f t="shared" si="11"/>
        <v/>
      </c>
      <c r="C123" s="252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153"/>
      <c r="L123" s="252"/>
      <c r="M123" s="323"/>
      <c r="N123" s="323"/>
      <c r="O123" s="324"/>
      <c r="P123" s="324"/>
      <c r="Q123" s="241"/>
      <c r="R123" s="175" t="str">
        <f>IF(C123="","",'OPĆI DIO'!$C$1)</f>
        <v/>
      </c>
      <c r="S123" s="40" t="str">
        <f t="shared" si="15"/>
        <v/>
      </c>
      <c r="T123" s="40" t="str">
        <f t="shared" si="16"/>
        <v/>
      </c>
      <c r="U123" s="40" t="str">
        <f t="shared" si="17"/>
        <v/>
      </c>
      <c r="V123" s="40" t="str">
        <f t="shared" si="18"/>
        <v/>
      </c>
      <c r="Z123" s="40">
        <v>5183</v>
      </c>
      <c r="AA123" s="40" t="s">
        <v>629</v>
      </c>
      <c r="AC123" s="40" t="str">
        <f t="shared" si="19"/>
        <v>51</v>
      </c>
      <c r="AD123" s="40" t="str">
        <f t="shared" si="20"/>
        <v>518</v>
      </c>
      <c r="AF123" s="89" t="s">
        <v>4664</v>
      </c>
      <c r="AG123" s="40" t="s">
        <v>4665</v>
      </c>
      <c r="AH123" s="40" t="str">
        <f t="shared" si="21"/>
        <v>A679071</v>
      </c>
      <c r="AI123" s="40" t="str">
        <f>IFERROR(VLOOKUP(AH123,AKT!$E$4:$G$350,3,FALSE),"")</f>
        <v>0942</v>
      </c>
    </row>
    <row r="124" spans="1:35">
      <c r="A124" s="250"/>
      <c r="B124" s="45" t="str">
        <f t="shared" si="11"/>
        <v/>
      </c>
      <c r="C124" s="252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153"/>
      <c r="L124" s="252"/>
      <c r="M124" s="323"/>
      <c r="N124" s="323"/>
      <c r="O124" s="324"/>
      <c r="P124" s="324"/>
      <c r="Q124" s="241"/>
      <c r="R124" s="175" t="str">
        <f>IF(C124="","",'OPĆI DIO'!$C$1)</f>
        <v/>
      </c>
      <c r="S124" s="40" t="str">
        <f t="shared" si="15"/>
        <v/>
      </c>
      <c r="T124" s="40" t="str">
        <f t="shared" si="16"/>
        <v/>
      </c>
      <c r="U124" s="40" t="str">
        <f t="shared" si="17"/>
        <v/>
      </c>
      <c r="V124" s="40" t="str">
        <f t="shared" si="18"/>
        <v/>
      </c>
      <c r="Z124" s="40">
        <v>5422</v>
      </c>
      <c r="AA124" s="40" t="s">
        <v>630</v>
      </c>
      <c r="AC124" s="40" t="str">
        <f t="shared" si="19"/>
        <v>54</v>
      </c>
      <c r="AD124" s="40" t="str">
        <f t="shared" si="20"/>
        <v>542</v>
      </c>
      <c r="AF124" s="89" t="s">
        <v>4666</v>
      </c>
      <c r="AG124" s="40" t="s">
        <v>4667</v>
      </c>
      <c r="AH124" s="40" t="str">
        <f t="shared" si="21"/>
        <v>A679071</v>
      </c>
      <c r="AI124" s="40" t="str">
        <f>IFERROR(VLOOKUP(AH124,AKT!$E$4:$G$350,3,FALSE),"")</f>
        <v>0942</v>
      </c>
    </row>
    <row r="125" spans="1:35">
      <c r="A125" s="250"/>
      <c r="B125" s="45" t="str">
        <f t="shared" si="11"/>
        <v/>
      </c>
      <c r="C125" s="252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153"/>
      <c r="L125" s="252"/>
      <c r="M125" s="323"/>
      <c r="N125" s="323"/>
      <c r="O125" s="324"/>
      <c r="P125" s="324"/>
      <c r="Q125" s="241"/>
      <c r="R125" s="175" t="str">
        <f>IF(C125="","",'OPĆI DIO'!$C$1)</f>
        <v/>
      </c>
      <c r="S125" s="40" t="str">
        <f t="shared" si="15"/>
        <v/>
      </c>
      <c r="T125" s="40" t="str">
        <f t="shared" si="16"/>
        <v/>
      </c>
      <c r="U125" s="40" t="str">
        <f t="shared" si="17"/>
        <v/>
      </c>
      <c r="V125" s="40" t="str">
        <f t="shared" si="18"/>
        <v/>
      </c>
      <c r="Z125" s="40">
        <v>5431</v>
      </c>
      <c r="AA125" s="40" t="s">
        <v>254</v>
      </c>
      <c r="AC125" s="40" t="str">
        <f t="shared" si="19"/>
        <v>54</v>
      </c>
      <c r="AD125" s="40" t="str">
        <f t="shared" si="20"/>
        <v>543</v>
      </c>
      <c r="AF125" s="89" t="s">
        <v>4668</v>
      </c>
      <c r="AG125" s="40" t="s">
        <v>4669</v>
      </c>
      <c r="AH125" s="40" t="str">
        <f t="shared" si="21"/>
        <v>A679071</v>
      </c>
      <c r="AI125" s="40" t="str">
        <f>IFERROR(VLOOKUP(AH125,AKT!$E$4:$G$350,3,FALSE),"")</f>
        <v>0942</v>
      </c>
    </row>
    <row r="126" spans="1:35">
      <c r="A126" s="250"/>
      <c r="B126" s="45" t="str">
        <f t="shared" si="11"/>
        <v/>
      </c>
      <c r="C126" s="252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153"/>
      <c r="L126" s="252"/>
      <c r="M126" s="323"/>
      <c r="N126" s="323"/>
      <c r="O126" s="324"/>
      <c r="P126" s="324"/>
      <c r="Q126" s="241"/>
      <c r="R126" s="175" t="str">
        <f>IF(C126="","",'OPĆI DIO'!$C$1)</f>
        <v/>
      </c>
      <c r="S126" s="40" t="str">
        <f t="shared" si="15"/>
        <v/>
      </c>
      <c r="T126" s="40" t="str">
        <f t="shared" si="16"/>
        <v/>
      </c>
      <c r="U126" s="40" t="str">
        <f t="shared" si="17"/>
        <v/>
      </c>
      <c r="V126" s="40" t="str">
        <f t="shared" si="18"/>
        <v/>
      </c>
      <c r="Z126" s="40">
        <v>5443</v>
      </c>
      <c r="AA126" s="40" t="s">
        <v>631</v>
      </c>
      <c r="AC126" s="40" t="str">
        <f t="shared" si="19"/>
        <v>54</v>
      </c>
      <c r="AD126" s="40" t="str">
        <f t="shared" si="20"/>
        <v>544</v>
      </c>
      <c r="AF126" s="89" t="s">
        <v>4670</v>
      </c>
      <c r="AG126" s="40" t="s">
        <v>4671</v>
      </c>
      <c r="AH126" s="40" t="str">
        <f t="shared" si="21"/>
        <v>A679071</v>
      </c>
      <c r="AI126" s="40" t="str">
        <f>IFERROR(VLOOKUP(AH126,AKT!$E$4:$G$350,3,FALSE),"")</f>
        <v>0942</v>
      </c>
    </row>
    <row r="127" spans="1:35">
      <c r="A127" s="250"/>
      <c r="B127" s="45" t="str">
        <f t="shared" si="11"/>
        <v/>
      </c>
      <c r="C127" s="252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153"/>
      <c r="L127" s="252"/>
      <c r="M127" s="323"/>
      <c r="N127" s="323"/>
      <c r="O127" s="324"/>
      <c r="P127" s="324"/>
      <c r="Q127" s="241"/>
      <c r="R127" s="175" t="str">
        <f>IF(C127="","",'OPĆI DIO'!$C$1)</f>
        <v/>
      </c>
      <c r="S127" s="40" t="str">
        <f t="shared" si="15"/>
        <v/>
      </c>
      <c r="T127" s="40" t="str">
        <f t="shared" si="16"/>
        <v/>
      </c>
      <c r="U127" s="40" t="str">
        <f t="shared" si="17"/>
        <v/>
      </c>
      <c r="V127" s="40" t="str">
        <f t="shared" si="18"/>
        <v/>
      </c>
      <c r="Z127" s="40">
        <v>5445</v>
      </c>
      <c r="AA127" s="40" t="s">
        <v>632</v>
      </c>
      <c r="AC127" s="40" t="str">
        <f t="shared" si="19"/>
        <v>54</v>
      </c>
      <c r="AD127" s="40" t="str">
        <f t="shared" si="20"/>
        <v>544</v>
      </c>
      <c r="AF127" s="89" t="s">
        <v>4672</v>
      </c>
      <c r="AG127" s="40" t="s">
        <v>4673</v>
      </c>
      <c r="AH127" s="40" t="str">
        <f t="shared" si="21"/>
        <v>A679071</v>
      </c>
      <c r="AI127" s="40" t="str">
        <f>IFERROR(VLOOKUP(AH127,AKT!$E$4:$G$350,3,FALSE),"")</f>
        <v>0942</v>
      </c>
    </row>
    <row r="128" spans="1:35">
      <c r="A128" s="250"/>
      <c r="B128" s="45" t="str">
        <f t="shared" si="11"/>
        <v/>
      </c>
      <c r="C128" s="252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153"/>
      <c r="L128" s="252"/>
      <c r="M128" s="323"/>
      <c r="N128" s="323"/>
      <c r="O128" s="324"/>
      <c r="P128" s="324"/>
      <c r="Q128" s="241"/>
      <c r="R128" s="175" t="str">
        <f>IF(C128="","",'OPĆI DIO'!$C$1)</f>
        <v/>
      </c>
      <c r="S128" s="40" t="str">
        <f t="shared" si="15"/>
        <v/>
      </c>
      <c r="T128" s="40" t="str">
        <f t="shared" si="16"/>
        <v/>
      </c>
      <c r="U128" s="40" t="str">
        <f t="shared" si="17"/>
        <v/>
      </c>
      <c r="V128" s="40" t="str">
        <f t="shared" si="18"/>
        <v/>
      </c>
      <c r="Z128" s="40">
        <v>5453</v>
      </c>
      <c r="AA128" s="40" t="s">
        <v>633</v>
      </c>
      <c r="AC128" s="40" t="str">
        <f t="shared" si="19"/>
        <v>54</v>
      </c>
      <c r="AD128" s="40" t="str">
        <f t="shared" si="20"/>
        <v>545</v>
      </c>
      <c r="AF128" s="89" t="s">
        <v>4674</v>
      </c>
      <c r="AG128" s="40" t="s">
        <v>4675</v>
      </c>
      <c r="AH128" s="40" t="str">
        <f t="shared" si="21"/>
        <v>A679071</v>
      </c>
      <c r="AI128" s="40" t="str">
        <f>IFERROR(VLOOKUP(AH128,AKT!$E$4:$G$350,3,FALSE),"")</f>
        <v>0942</v>
      </c>
    </row>
    <row r="129" spans="1:35">
      <c r="A129" s="250"/>
      <c r="B129" s="45" t="str">
        <f t="shared" si="11"/>
        <v/>
      </c>
      <c r="C129" s="252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153"/>
      <c r="L129" s="252"/>
      <c r="M129" s="323"/>
      <c r="N129" s="323"/>
      <c r="O129" s="324"/>
      <c r="P129" s="324"/>
      <c r="Q129" s="241"/>
      <c r="R129" s="175" t="str">
        <f>IF(C129="","",'OPĆI DIO'!$C$1)</f>
        <v/>
      </c>
      <c r="S129" s="40" t="str">
        <f t="shared" si="15"/>
        <v/>
      </c>
      <c r="T129" s="40" t="str">
        <f t="shared" si="16"/>
        <v/>
      </c>
      <c r="U129" s="40" t="str">
        <f t="shared" si="17"/>
        <v/>
      </c>
      <c r="V129" s="40" t="str">
        <f t="shared" si="18"/>
        <v/>
      </c>
      <c r="Z129" s="40">
        <v>5472</v>
      </c>
      <c r="AA129" s="40" t="s">
        <v>634</v>
      </c>
      <c r="AC129" s="40" t="str">
        <f t="shared" si="19"/>
        <v>54</v>
      </c>
      <c r="AD129" s="40" t="str">
        <f t="shared" si="20"/>
        <v>547</v>
      </c>
      <c r="AF129" s="89" t="s">
        <v>4676</v>
      </c>
      <c r="AG129" s="40" t="s">
        <v>4677</v>
      </c>
      <c r="AH129" s="40" t="str">
        <f t="shared" si="21"/>
        <v>A679071</v>
      </c>
      <c r="AI129" s="40" t="str">
        <f>IFERROR(VLOOKUP(AH129,AKT!$E$4:$G$350,3,FALSE),"")</f>
        <v>0942</v>
      </c>
    </row>
    <row r="130" spans="1:35">
      <c r="A130" s="250"/>
      <c r="B130" s="45" t="str">
        <f t="shared" si="11"/>
        <v/>
      </c>
      <c r="C130" s="252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153"/>
      <c r="L130" s="252"/>
      <c r="M130" s="323"/>
      <c r="N130" s="323"/>
      <c r="O130" s="324"/>
      <c r="P130" s="324"/>
      <c r="Q130" s="241"/>
      <c r="R130" s="175" t="str">
        <f>IF(C130="","",'OPĆI DIO'!$C$1)</f>
        <v/>
      </c>
      <c r="S130" s="40" t="str">
        <f t="shared" si="15"/>
        <v/>
      </c>
      <c r="T130" s="40" t="str">
        <f t="shared" si="16"/>
        <v/>
      </c>
      <c r="U130" s="40" t="str">
        <f t="shared" si="17"/>
        <v/>
      </c>
      <c r="V130" s="40" t="str">
        <f t="shared" si="18"/>
        <v/>
      </c>
      <c r="AF130" s="89" t="s">
        <v>4678</v>
      </c>
      <c r="AG130" s="40" t="s">
        <v>4679</v>
      </c>
      <c r="AH130" s="40" t="str">
        <f t="shared" si="21"/>
        <v>A679071</v>
      </c>
      <c r="AI130" s="40" t="str">
        <f>IFERROR(VLOOKUP(AH130,AKT!$E$4:$G$350,3,FALSE),"")</f>
        <v>0942</v>
      </c>
    </row>
    <row r="131" spans="1:35">
      <c r="A131" s="250"/>
      <c r="B131" s="45" t="str">
        <f t="shared" si="11"/>
        <v/>
      </c>
      <c r="C131" s="252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153"/>
      <c r="L131" s="252"/>
      <c r="M131" s="323"/>
      <c r="N131" s="323"/>
      <c r="O131" s="324"/>
      <c r="P131" s="324"/>
      <c r="Q131" s="241"/>
      <c r="R131" s="175" t="str">
        <f>IF(C131="","",'OPĆI DIO'!$C$1)</f>
        <v/>
      </c>
      <c r="S131" s="40" t="str">
        <f t="shared" si="15"/>
        <v/>
      </c>
      <c r="T131" s="40" t="str">
        <f t="shared" si="16"/>
        <v/>
      </c>
      <c r="U131" s="40" t="str">
        <f t="shared" si="17"/>
        <v/>
      </c>
      <c r="V131" s="40" t="str">
        <f t="shared" si="18"/>
        <v/>
      </c>
      <c r="AF131" s="89" t="s">
        <v>4680</v>
      </c>
      <c r="AG131" s="40" t="s">
        <v>4681</v>
      </c>
      <c r="AH131" s="40" t="str">
        <f t="shared" si="21"/>
        <v>A679071</v>
      </c>
      <c r="AI131" s="40" t="str">
        <f>IFERROR(VLOOKUP(AH131,AKT!$E$4:$G$350,3,FALSE),"")</f>
        <v>0942</v>
      </c>
    </row>
    <row r="132" spans="1:35">
      <c r="A132" s="250"/>
      <c r="B132" s="45" t="str">
        <f t="shared" ref="B132:B195" si="22">IFERROR(VLOOKUP(A132,$W$6:$X$23,2,FALSE),"")</f>
        <v/>
      </c>
      <c r="C132" s="252"/>
      <c r="D132" s="45" t="str">
        <f t="shared" ref="D132:D195" si="23">IFERROR(VLOOKUP(C132,$Z$5:$AB$129,2,FALSE),"")</f>
        <v/>
      </c>
      <c r="E132" s="81"/>
      <c r="F132" s="45" t="str">
        <f t="shared" ref="F132:F195" si="24">IFERROR(VLOOKUP(E132,$AF$6:$AG$1763,2,FALSE),"")</f>
        <v/>
      </c>
      <c r="G132" s="45" t="str">
        <f t="shared" ref="G132:G195" si="25">IFERROR(VLOOKUP(E132,$AF$6:$AI$1763,4,FALSE),"")</f>
        <v/>
      </c>
      <c r="H132" s="153"/>
      <c r="I132" s="153"/>
      <c r="J132" s="153"/>
      <c r="K132" s="153"/>
      <c r="L132" s="252"/>
      <c r="M132" s="323"/>
      <c r="N132" s="323"/>
      <c r="O132" s="324"/>
      <c r="P132" s="324"/>
      <c r="Q132" s="241"/>
      <c r="R132" s="175" t="str">
        <f>IF(C132="","",'OPĆI DIO'!$C$1)</f>
        <v/>
      </c>
      <c r="S132" s="40" t="str">
        <f t="shared" ref="S132:S195" si="26">LEFT(C132,3)</f>
        <v/>
      </c>
      <c r="T132" s="40" t="str">
        <f t="shared" ref="T132:T195" si="27">LEFT(C132,2)</f>
        <v/>
      </c>
      <c r="U132" s="40" t="str">
        <f t="shared" ref="U132:U195" si="28">IF(V132="5",0,MID(G132,2,2))</f>
        <v/>
      </c>
      <c r="V132" s="40" t="str">
        <f t="shared" ref="V132:V195" si="29">LEFT(C132,1)</f>
        <v/>
      </c>
      <c r="AF132" s="89" t="s">
        <v>4682</v>
      </c>
      <c r="AG132" s="40" t="s">
        <v>4683</v>
      </c>
      <c r="AH132" s="40" t="str">
        <f t="shared" si="21"/>
        <v>A679071</v>
      </c>
      <c r="AI132" s="40" t="str">
        <f>IFERROR(VLOOKUP(AH132,AKT!$E$4:$G$350,3,FALSE),"")</f>
        <v>0942</v>
      </c>
    </row>
    <row r="133" spans="1:35">
      <c r="A133" s="250"/>
      <c r="B133" s="45" t="str">
        <f t="shared" si="22"/>
        <v/>
      </c>
      <c r="C133" s="252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153"/>
      <c r="L133" s="252"/>
      <c r="M133" s="323"/>
      <c r="N133" s="323"/>
      <c r="O133" s="324"/>
      <c r="P133" s="324"/>
      <c r="Q133" s="241"/>
      <c r="R133" s="175" t="str">
        <f>IF(C133="","",'OPĆI DIO'!$C$1)</f>
        <v/>
      </c>
      <c r="S133" s="40" t="str">
        <f t="shared" si="26"/>
        <v/>
      </c>
      <c r="T133" s="40" t="str">
        <f t="shared" si="27"/>
        <v/>
      </c>
      <c r="U133" s="40" t="str">
        <f t="shared" si="28"/>
        <v/>
      </c>
      <c r="V133" s="40" t="str">
        <f t="shared" si="29"/>
        <v/>
      </c>
      <c r="AF133" s="89" t="s">
        <v>4684</v>
      </c>
      <c r="AG133" s="40" t="s">
        <v>4685</v>
      </c>
      <c r="AH133" s="40" t="str">
        <f t="shared" si="21"/>
        <v>A679071</v>
      </c>
      <c r="AI133" s="40" t="str">
        <f>IFERROR(VLOOKUP(AH133,AKT!$E$4:$G$350,3,FALSE),"")</f>
        <v>0942</v>
      </c>
    </row>
    <row r="134" spans="1:35">
      <c r="A134" s="250"/>
      <c r="B134" s="45" t="str">
        <f t="shared" si="22"/>
        <v/>
      </c>
      <c r="C134" s="252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153"/>
      <c r="L134" s="252"/>
      <c r="M134" s="323"/>
      <c r="N134" s="323"/>
      <c r="O134" s="324"/>
      <c r="P134" s="324"/>
      <c r="Q134" s="241"/>
      <c r="R134" s="175" t="str">
        <f>IF(C134="","",'OPĆI DIO'!$C$1)</f>
        <v/>
      </c>
      <c r="S134" s="40" t="str">
        <f t="shared" si="26"/>
        <v/>
      </c>
      <c r="T134" s="40" t="str">
        <f t="shared" si="27"/>
        <v/>
      </c>
      <c r="U134" s="40" t="str">
        <f t="shared" si="28"/>
        <v/>
      </c>
      <c r="V134" s="40" t="str">
        <f t="shared" si="29"/>
        <v/>
      </c>
      <c r="AF134" s="89" t="s">
        <v>4686</v>
      </c>
      <c r="AG134" s="40" t="s">
        <v>4687</v>
      </c>
      <c r="AH134" s="40" t="str">
        <f t="shared" si="21"/>
        <v>A679071</v>
      </c>
      <c r="AI134" s="40" t="str">
        <f>IFERROR(VLOOKUP(AH134,AKT!$E$4:$G$350,3,FALSE),"")</f>
        <v>0942</v>
      </c>
    </row>
    <row r="135" spans="1:35">
      <c r="A135" s="250"/>
      <c r="B135" s="45" t="str">
        <f t="shared" si="22"/>
        <v/>
      </c>
      <c r="C135" s="252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153"/>
      <c r="L135" s="252"/>
      <c r="M135" s="323"/>
      <c r="N135" s="323"/>
      <c r="O135" s="324"/>
      <c r="P135" s="324"/>
      <c r="Q135" s="241"/>
      <c r="R135" s="175" t="str">
        <f>IF(C135="","",'OPĆI DIO'!$C$1)</f>
        <v/>
      </c>
      <c r="S135" s="40" t="str">
        <f t="shared" si="26"/>
        <v/>
      </c>
      <c r="T135" s="40" t="str">
        <f t="shared" si="27"/>
        <v/>
      </c>
      <c r="U135" s="40" t="str">
        <f t="shared" si="28"/>
        <v/>
      </c>
      <c r="V135" s="40" t="str">
        <f t="shared" si="29"/>
        <v/>
      </c>
      <c r="AF135" s="89" t="s">
        <v>685</v>
      </c>
      <c r="AG135" s="40" t="s">
        <v>686</v>
      </c>
      <c r="AH135" s="40" t="str">
        <f t="shared" si="21"/>
        <v>A679072</v>
      </c>
      <c r="AI135" s="40" t="str">
        <f>IFERROR(VLOOKUP(AH135,AKT!$E$4:$G$350,3,FALSE),"")</f>
        <v>0942</v>
      </c>
    </row>
    <row r="136" spans="1:35">
      <c r="A136" s="50"/>
      <c r="B136" s="45" t="str">
        <f t="shared" si="22"/>
        <v/>
      </c>
      <c r="C136" s="252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153"/>
      <c r="L136" s="252"/>
      <c r="M136" s="323"/>
      <c r="N136" s="323"/>
      <c r="O136" s="324"/>
      <c r="P136" s="324"/>
      <c r="Q136" s="241"/>
      <c r="R136" s="175" t="str">
        <f>IF(C136="","",'OPĆI DIO'!$C$1)</f>
        <v/>
      </c>
      <c r="S136" s="40" t="str">
        <f t="shared" si="26"/>
        <v/>
      </c>
      <c r="T136" s="40" t="str">
        <f t="shared" si="27"/>
        <v/>
      </c>
      <c r="U136" s="40" t="str">
        <f t="shared" si="28"/>
        <v/>
      </c>
      <c r="V136" s="40" t="str">
        <f t="shared" si="29"/>
        <v/>
      </c>
      <c r="AF136" s="89" t="s">
        <v>4688</v>
      </c>
      <c r="AG136" s="40" t="s">
        <v>4689</v>
      </c>
      <c r="AH136" s="40" t="str">
        <f t="shared" si="21"/>
        <v>A679072</v>
      </c>
      <c r="AI136" s="40" t="str">
        <f>IFERROR(VLOOKUP(AH136,AKT!$E$4:$G$350,3,FALSE),"")</f>
        <v>0942</v>
      </c>
    </row>
    <row r="137" spans="1:35">
      <c r="A137" s="50"/>
      <c r="B137" s="45" t="str">
        <f t="shared" si="22"/>
        <v/>
      </c>
      <c r="C137" s="252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153"/>
      <c r="L137" s="252"/>
      <c r="M137" s="323"/>
      <c r="N137" s="323"/>
      <c r="O137" s="324"/>
      <c r="P137" s="324"/>
      <c r="Q137" s="241"/>
      <c r="R137" s="175" t="str">
        <f>IF(C137="","",'OPĆI DIO'!$C$1)</f>
        <v/>
      </c>
      <c r="S137" s="40" t="str">
        <f t="shared" si="26"/>
        <v/>
      </c>
      <c r="T137" s="40" t="str">
        <f t="shared" si="27"/>
        <v/>
      </c>
      <c r="U137" s="40" t="str">
        <f t="shared" si="28"/>
        <v/>
      </c>
      <c r="V137" s="40" t="str">
        <f t="shared" si="29"/>
        <v/>
      </c>
      <c r="AF137" s="89" t="s">
        <v>4690</v>
      </c>
      <c r="AG137" s="40" t="s">
        <v>4691</v>
      </c>
      <c r="AH137" s="40" t="str">
        <f t="shared" ref="AH137:AH200" si="30">LEFT(AF137,7)</f>
        <v>A679072</v>
      </c>
      <c r="AI137" s="40" t="str">
        <f>IFERROR(VLOOKUP(AH137,AKT!$E$4:$G$350,3,FALSE),"")</f>
        <v>0942</v>
      </c>
    </row>
    <row r="138" spans="1:35">
      <c r="A138" s="50"/>
      <c r="B138" s="45" t="str">
        <f t="shared" si="22"/>
        <v/>
      </c>
      <c r="C138" s="252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153"/>
      <c r="L138" s="252"/>
      <c r="M138" s="323"/>
      <c r="N138" s="323"/>
      <c r="O138" s="324"/>
      <c r="P138" s="324"/>
      <c r="Q138" s="241"/>
      <c r="R138" s="175" t="str">
        <f>IF(C138="","",'OPĆI DIO'!$C$1)</f>
        <v/>
      </c>
      <c r="S138" s="40" t="str">
        <f t="shared" si="26"/>
        <v/>
      </c>
      <c r="T138" s="40" t="str">
        <f t="shared" si="27"/>
        <v/>
      </c>
      <c r="U138" s="40" t="str">
        <f t="shared" si="28"/>
        <v/>
      </c>
      <c r="V138" s="40" t="str">
        <f t="shared" si="29"/>
        <v/>
      </c>
      <c r="AF138" s="89" t="s">
        <v>4692</v>
      </c>
      <c r="AG138" s="40" t="s">
        <v>4693</v>
      </c>
      <c r="AH138" s="40" t="str">
        <f t="shared" si="30"/>
        <v>A679072</v>
      </c>
      <c r="AI138" s="40" t="str">
        <f>IFERROR(VLOOKUP(AH138,AKT!$E$4:$G$350,3,FALSE),"")</f>
        <v>0942</v>
      </c>
    </row>
    <row r="139" spans="1:35">
      <c r="A139" s="50"/>
      <c r="B139" s="45" t="str">
        <f t="shared" si="22"/>
        <v/>
      </c>
      <c r="C139" s="252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153"/>
      <c r="L139" s="252"/>
      <c r="M139" s="323"/>
      <c r="N139" s="323"/>
      <c r="O139" s="324"/>
      <c r="P139" s="324"/>
      <c r="Q139" s="241"/>
      <c r="R139" s="175" t="str">
        <f>IF(C139="","",'OPĆI DIO'!$C$1)</f>
        <v/>
      </c>
      <c r="S139" s="40" t="str">
        <f t="shared" si="26"/>
        <v/>
      </c>
      <c r="T139" s="40" t="str">
        <f t="shared" si="27"/>
        <v/>
      </c>
      <c r="U139" s="40" t="str">
        <f t="shared" si="28"/>
        <v/>
      </c>
      <c r="V139" s="40" t="str">
        <f t="shared" si="29"/>
        <v/>
      </c>
      <c r="AF139" s="89" t="s">
        <v>4694</v>
      </c>
      <c r="AG139" s="40" t="s">
        <v>4695</v>
      </c>
      <c r="AH139" s="40" t="str">
        <f t="shared" si="30"/>
        <v>A679072</v>
      </c>
      <c r="AI139" s="40" t="str">
        <f>IFERROR(VLOOKUP(AH139,AKT!$E$4:$G$350,3,FALSE),"")</f>
        <v>0942</v>
      </c>
    </row>
    <row r="140" spans="1:35">
      <c r="A140" s="50"/>
      <c r="B140" s="45" t="str">
        <f t="shared" si="22"/>
        <v/>
      </c>
      <c r="C140" s="252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153"/>
      <c r="L140" s="252"/>
      <c r="M140" s="323"/>
      <c r="N140" s="323"/>
      <c r="O140" s="324"/>
      <c r="P140" s="324"/>
      <c r="Q140" s="241"/>
      <c r="R140" s="175" t="str">
        <f>IF(C140="","",'OPĆI DIO'!$C$1)</f>
        <v/>
      </c>
      <c r="S140" s="40" t="str">
        <f t="shared" si="26"/>
        <v/>
      </c>
      <c r="T140" s="40" t="str">
        <f t="shared" si="27"/>
        <v/>
      </c>
      <c r="U140" s="40" t="str">
        <f t="shared" si="28"/>
        <v/>
      </c>
      <c r="V140" s="40" t="str">
        <f t="shared" si="29"/>
        <v/>
      </c>
      <c r="AF140" s="89" t="s">
        <v>4696</v>
      </c>
      <c r="AG140" s="40" t="s">
        <v>4697</v>
      </c>
      <c r="AH140" s="40" t="str">
        <f t="shared" si="30"/>
        <v>A679072</v>
      </c>
      <c r="AI140" s="40" t="str">
        <f>IFERROR(VLOOKUP(AH140,AKT!$E$4:$G$350,3,FALSE),"")</f>
        <v>0942</v>
      </c>
    </row>
    <row r="141" spans="1:35">
      <c r="A141" s="50"/>
      <c r="B141" s="45" t="str">
        <f t="shared" si="22"/>
        <v/>
      </c>
      <c r="C141" s="252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153"/>
      <c r="L141" s="252"/>
      <c r="M141" s="323"/>
      <c r="N141" s="323"/>
      <c r="O141" s="324"/>
      <c r="P141" s="324"/>
      <c r="Q141" s="241"/>
      <c r="R141" s="175" t="str">
        <f>IF(C141="","",'OPĆI DIO'!$C$1)</f>
        <v/>
      </c>
      <c r="S141" s="40" t="str">
        <f t="shared" si="26"/>
        <v/>
      </c>
      <c r="T141" s="40" t="str">
        <f t="shared" si="27"/>
        <v/>
      </c>
      <c r="U141" s="40" t="str">
        <f t="shared" si="28"/>
        <v/>
      </c>
      <c r="V141" s="40" t="str">
        <f t="shared" si="29"/>
        <v/>
      </c>
      <c r="AF141" s="89" t="s">
        <v>4698</v>
      </c>
      <c r="AG141" s="40" t="s">
        <v>4699</v>
      </c>
      <c r="AH141" s="40" t="str">
        <f t="shared" si="30"/>
        <v>A679072</v>
      </c>
      <c r="AI141" s="40" t="str">
        <f>IFERROR(VLOOKUP(AH141,AKT!$E$4:$G$350,3,FALSE),"")</f>
        <v>0942</v>
      </c>
    </row>
    <row r="142" spans="1:35">
      <c r="A142" s="50"/>
      <c r="B142" s="45" t="str">
        <f t="shared" si="22"/>
        <v/>
      </c>
      <c r="C142" s="252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153"/>
      <c r="L142" s="252"/>
      <c r="M142" s="323"/>
      <c r="N142" s="323"/>
      <c r="O142" s="324"/>
      <c r="P142" s="324"/>
      <c r="Q142" s="241"/>
      <c r="R142" s="175" t="str">
        <f>IF(C142="","",'OPĆI DIO'!$C$1)</f>
        <v/>
      </c>
      <c r="S142" s="40" t="str">
        <f t="shared" si="26"/>
        <v/>
      </c>
      <c r="T142" s="40" t="str">
        <f t="shared" si="27"/>
        <v/>
      </c>
      <c r="U142" s="40" t="str">
        <f t="shared" si="28"/>
        <v/>
      </c>
      <c r="V142" s="40" t="str">
        <f t="shared" si="29"/>
        <v/>
      </c>
      <c r="AF142" s="89" t="s">
        <v>4700</v>
      </c>
      <c r="AG142" s="40" t="s">
        <v>4701</v>
      </c>
      <c r="AH142" s="40" t="str">
        <f t="shared" si="30"/>
        <v>A679072</v>
      </c>
      <c r="AI142" s="40" t="str">
        <f>IFERROR(VLOOKUP(AH142,AKT!$E$4:$G$350,3,FALSE),"")</f>
        <v>0942</v>
      </c>
    </row>
    <row r="143" spans="1:35">
      <c r="A143" s="50"/>
      <c r="B143" s="45" t="str">
        <f t="shared" si="22"/>
        <v/>
      </c>
      <c r="C143" s="252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153"/>
      <c r="L143" s="252"/>
      <c r="M143" s="323"/>
      <c r="N143" s="323"/>
      <c r="O143" s="324"/>
      <c r="P143" s="324"/>
      <c r="Q143" s="241"/>
      <c r="R143" s="175" t="str">
        <f>IF(C143="","",'OPĆI DIO'!$C$1)</f>
        <v/>
      </c>
      <c r="S143" s="40" t="str">
        <f t="shared" si="26"/>
        <v/>
      </c>
      <c r="T143" s="40" t="str">
        <f t="shared" si="27"/>
        <v/>
      </c>
      <c r="U143" s="40" t="str">
        <f t="shared" si="28"/>
        <v/>
      </c>
      <c r="V143" s="40" t="str">
        <f t="shared" si="29"/>
        <v/>
      </c>
      <c r="AF143" s="89" t="s">
        <v>4702</v>
      </c>
      <c r="AG143" s="40" t="s">
        <v>4703</v>
      </c>
      <c r="AH143" s="40" t="str">
        <f t="shared" si="30"/>
        <v>A679072</v>
      </c>
      <c r="AI143" s="40" t="str">
        <f>IFERROR(VLOOKUP(AH143,AKT!$E$4:$G$350,3,FALSE),"")</f>
        <v>0942</v>
      </c>
    </row>
    <row r="144" spans="1:35">
      <c r="A144" s="50"/>
      <c r="B144" s="45" t="str">
        <f t="shared" si="22"/>
        <v/>
      </c>
      <c r="C144" s="252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153"/>
      <c r="L144" s="252"/>
      <c r="M144" s="323"/>
      <c r="N144" s="323"/>
      <c r="O144" s="324"/>
      <c r="P144" s="324"/>
      <c r="Q144" s="241"/>
      <c r="R144" s="175" t="str">
        <f>IF(C144="","",'OPĆI DIO'!$C$1)</f>
        <v/>
      </c>
      <c r="S144" s="40" t="str">
        <f t="shared" si="26"/>
        <v/>
      </c>
      <c r="T144" s="40" t="str">
        <f t="shared" si="27"/>
        <v/>
      </c>
      <c r="U144" s="40" t="str">
        <f t="shared" si="28"/>
        <v/>
      </c>
      <c r="V144" s="40" t="str">
        <f t="shared" si="29"/>
        <v/>
      </c>
      <c r="AF144" s="89" t="s">
        <v>4704</v>
      </c>
      <c r="AG144" s="40" t="s">
        <v>4705</v>
      </c>
      <c r="AH144" s="40" t="str">
        <f t="shared" si="30"/>
        <v>A679072</v>
      </c>
      <c r="AI144" s="40" t="str">
        <f>IFERROR(VLOOKUP(AH144,AKT!$E$4:$G$350,3,FALSE),"")</f>
        <v>0942</v>
      </c>
    </row>
    <row r="145" spans="1:35">
      <c r="A145" s="50"/>
      <c r="B145" s="45" t="str">
        <f t="shared" si="22"/>
        <v/>
      </c>
      <c r="C145" s="252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153"/>
      <c r="L145" s="252"/>
      <c r="M145" s="323"/>
      <c r="N145" s="323"/>
      <c r="O145" s="324"/>
      <c r="P145" s="324"/>
      <c r="Q145" s="241"/>
      <c r="R145" s="175" t="str">
        <f>IF(C145="","",'OPĆI DIO'!$C$1)</f>
        <v/>
      </c>
      <c r="S145" s="40" t="str">
        <f t="shared" si="26"/>
        <v/>
      </c>
      <c r="T145" s="40" t="str">
        <f t="shared" si="27"/>
        <v/>
      </c>
      <c r="U145" s="40" t="str">
        <f t="shared" si="28"/>
        <v/>
      </c>
      <c r="V145" s="40" t="str">
        <f t="shared" si="29"/>
        <v/>
      </c>
      <c r="AF145" s="89" t="s">
        <v>4706</v>
      </c>
      <c r="AG145" s="40" t="s">
        <v>4707</v>
      </c>
      <c r="AH145" s="40" t="str">
        <f t="shared" si="30"/>
        <v>A679072</v>
      </c>
      <c r="AI145" s="40" t="str">
        <f>IFERROR(VLOOKUP(AH145,AKT!$E$4:$G$350,3,FALSE),"")</f>
        <v>0942</v>
      </c>
    </row>
    <row r="146" spans="1:35">
      <c r="A146" s="50"/>
      <c r="B146" s="45" t="str">
        <f t="shared" si="22"/>
        <v/>
      </c>
      <c r="C146" s="252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153"/>
      <c r="L146" s="252"/>
      <c r="M146" s="323"/>
      <c r="N146" s="323"/>
      <c r="O146" s="324"/>
      <c r="P146" s="324"/>
      <c r="Q146" s="241"/>
      <c r="R146" s="175" t="str">
        <f>IF(C146="","",'OPĆI DIO'!$C$1)</f>
        <v/>
      </c>
      <c r="S146" s="40" t="str">
        <f t="shared" si="26"/>
        <v/>
      </c>
      <c r="T146" s="40" t="str">
        <f t="shared" si="27"/>
        <v/>
      </c>
      <c r="U146" s="40" t="str">
        <f t="shared" si="28"/>
        <v/>
      </c>
      <c r="V146" s="40" t="str">
        <f t="shared" si="29"/>
        <v/>
      </c>
      <c r="AF146" s="89" t="s">
        <v>4708</v>
      </c>
      <c r="AG146" s="40" t="s">
        <v>4709</v>
      </c>
      <c r="AH146" s="40" t="str">
        <f t="shared" si="30"/>
        <v>A679072</v>
      </c>
      <c r="AI146" s="40" t="str">
        <f>IFERROR(VLOOKUP(AH146,AKT!$E$4:$G$350,3,FALSE),"")</f>
        <v>0942</v>
      </c>
    </row>
    <row r="147" spans="1:35">
      <c r="A147" s="50"/>
      <c r="B147" s="45" t="str">
        <f t="shared" si="22"/>
        <v/>
      </c>
      <c r="C147" s="252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153"/>
      <c r="L147" s="252"/>
      <c r="M147" s="323"/>
      <c r="N147" s="323"/>
      <c r="O147" s="324"/>
      <c r="P147" s="324"/>
      <c r="Q147" s="241"/>
      <c r="R147" s="175" t="str">
        <f>IF(C147="","",'OPĆI DIO'!$C$1)</f>
        <v/>
      </c>
      <c r="S147" s="40" t="str">
        <f t="shared" si="26"/>
        <v/>
      </c>
      <c r="T147" s="40" t="str">
        <f t="shared" si="27"/>
        <v/>
      </c>
      <c r="U147" s="40" t="str">
        <f t="shared" si="28"/>
        <v/>
      </c>
      <c r="V147" s="40" t="str">
        <f t="shared" si="29"/>
        <v/>
      </c>
      <c r="AF147" s="89" t="s">
        <v>4710</v>
      </c>
      <c r="AG147" s="40" t="s">
        <v>4711</v>
      </c>
      <c r="AH147" s="40" t="str">
        <f t="shared" si="30"/>
        <v>A679072</v>
      </c>
      <c r="AI147" s="40" t="str">
        <f>IFERROR(VLOOKUP(AH147,AKT!$E$4:$G$350,3,FALSE),"")</f>
        <v>0942</v>
      </c>
    </row>
    <row r="148" spans="1:35">
      <c r="A148" s="50"/>
      <c r="B148" s="45" t="str">
        <f t="shared" si="22"/>
        <v/>
      </c>
      <c r="C148" s="252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153"/>
      <c r="L148" s="252"/>
      <c r="M148" s="323"/>
      <c r="N148" s="323"/>
      <c r="O148" s="324"/>
      <c r="P148" s="324"/>
      <c r="Q148" s="241"/>
      <c r="R148" s="175" t="str">
        <f>IF(C148="","",'OPĆI DIO'!$C$1)</f>
        <v/>
      </c>
      <c r="S148" s="40" t="str">
        <f t="shared" si="26"/>
        <v/>
      </c>
      <c r="T148" s="40" t="str">
        <f t="shared" si="27"/>
        <v/>
      </c>
      <c r="U148" s="40" t="str">
        <f t="shared" si="28"/>
        <v/>
      </c>
      <c r="V148" s="40" t="str">
        <f t="shared" si="29"/>
        <v/>
      </c>
      <c r="AF148" s="89" t="s">
        <v>4712</v>
      </c>
      <c r="AG148" s="40" t="s">
        <v>4713</v>
      </c>
      <c r="AH148" s="40" t="str">
        <f t="shared" si="30"/>
        <v>A679072</v>
      </c>
      <c r="AI148" s="40" t="str">
        <f>IFERROR(VLOOKUP(AH148,AKT!$E$4:$G$350,3,FALSE),"")</f>
        <v>0942</v>
      </c>
    </row>
    <row r="149" spans="1:35">
      <c r="A149" s="50"/>
      <c r="B149" s="45" t="str">
        <f t="shared" si="22"/>
        <v/>
      </c>
      <c r="C149" s="252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153"/>
      <c r="L149" s="252"/>
      <c r="M149" s="323"/>
      <c r="N149" s="323"/>
      <c r="O149" s="324"/>
      <c r="P149" s="324"/>
      <c r="Q149" s="241"/>
      <c r="R149" s="175" t="str">
        <f>IF(C149="","",'OPĆI DIO'!$C$1)</f>
        <v/>
      </c>
      <c r="S149" s="40" t="str">
        <f t="shared" si="26"/>
        <v/>
      </c>
      <c r="T149" s="40" t="str">
        <f t="shared" si="27"/>
        <v/>
      </c>
      <c r="U149" s="40" t="str">
        <f t="shared" si="28"/>
        <v/>
      </c>
      <c r="V149" s="40" t="str">
        <f t="shared" si="29"/>
        <v/>
      </c>
      <c r="AF149" s="89" t="s">
        <v>4714</v>
      </c>
      <c r="AG149" s="40" t="s">
        <v>4715</v>
      </c>
      <c r="AH149" s="40" t="str">
        <f t="shared" si="30"/>
        <v>A679072</v>
      </c>
      <c r="AI149" s="40" t="str">
        <f>IFERROR(VLOOKUP(AH149,AKT!$E$4:$G$350,3,FALSE),"")</f>
        <v>0942</v>
      </c>
    </row>
    <row r="150" spans="1:35">
      <c r="A150" s="50"/>
      <c r="B150" s="45" t="str">
        <f t="shared" si="22"/>
        <v/>
      </c>
      <c r="C150" s="252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153"/>
      <c r="L150" s="252"/>
      <c r="M150" s="323"/>
      <c r="N150" s="323"/>
      <c r="O150" s="324"/>
      <c r="P150" s="324"/>
      <c r="Q150" s="241"/>
      <c r="R150" s="175" t="str">
        <f>IF(C150="","",'OPĆI DIO'!$C$1)</f>
        <v/>
      </c>
      <c r="S150" s="40" t="str">
        <f t="shared" si="26"/>
        <v/>
      </c>
      <c r="T150" s="40" t="str">
        <f t="shared" si="27"/>
        <v/>
      </c>
      <c r="U150" s="40" t="str">
        <f t="shared" si="28"/>
        <v/>
      </c>
      <c r="V150" s="40" t="str">
        <f t="shared" si="29"/>
        <v/>
      </c>
      <c r="AF150" s="89" t="s">
        <v>4716</v>
      </c>
      <c r="AG150" s="40" t="s">
        <v>4717</v>
      </c>
      <c r="AH150" s="40" t="str">
        <f t="shared" si="30"/>
        <v>A679072</v>
      </c>
      <c r="AI150" s="40" t="str">
        <f>IFERROR(VLOOKUP(AH150,AKT!$E$4:$G$350,3,FALSE),"")</f>
        <v>0942</v>
      </c>
    </row>
    <row r="151" spans="1:35">
      <c r="A151" s="50"/>
      <c r="B151" s="45" t="str">
        <f t="shared" si="22"/>
        <v/>
      </c>
      <c r="C151" s="252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153"/>
      <c r="L151" s="252"/>
      <c r="M151" s="323"/>
      <c r="N151" s="323"/>
      <c r="O151" s="324"/>
      <c r="P151" s="324"/>
      <c r="Q151" s="241"/>
      <c r="R151" s="175" t="str">
        <f>IF(C151="","",'OPĆI DIO'!$C$1)</f>
        <v/>
      </c>
      <c r="S151" s="40" t="str">
        <f t="shared" si="26"/>
        <v/>
      </c>
      <c r="T151" s="40" t="str">
        <f t="shared" si="27"/>
        <v/>
      </c>
      <c r="U151" s="40" t="str">
        <f t="shared" si="28"/>
        <v/>
      </c>
      <c r="V151" s="40" t="str">
        <f t="shared" si="29"/>
        <v/>
      </c>
      <c r="AF151" s="89" t="s">
        <v>4718</v>
      </c>
      <c r="AG151" s="40" t="s">
        <v>4719</v>
      </c>
      <c r="AH151" s="40" t="str">
        <f t="shared" si="30"/>
        <v>A679072</v>
      </c>
      <c r="AI151" s="40" t="str">
        <f>IFERROR(VLOOKUP(AH151,AKT!$E$4:$G$350,3,FALSE),"")</f>
        <v>0942</v>
      </c>
    </row>
    <row r="152" spans="1:35">
      <c r="A152" s="50"/>
      <c r="B152" s="45" t="str">
        <f t="shared" si="22"/>
        <v/>
      </c>
      <c r="C152" s="252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153"/>
      <c r="L152" s="252"/>
      <c r="M152" s="323"/>
      <c r="N152" s="323"/>
      <c r="O152" s="324"/>
      <c r="P152" s="324"/>
      <c r="Q152" s="241"/>
      <c r="R152" s="175" t="str">
        <f>IF(C152="","",'OPĆI DIO'!$C$1)</f>
        <v/>
      </c>
      <c r="S152" s="40" t="str">
        <f t="shared" si="26"/>
        <v/>
      </c>
      <c r="T152" s="40" t="str">
        <f t="shared" si="27"/>
        <v/>
      </c>
      <c r="U152" s="40" t="str">
        <f t="shared" si="28"/>
        <v/>
      </c>
      <c r="V152" s="40" t="str">
        <f t="shared" si="29"/>
        <v/>
      </c>
      <c r="AF152" s="89" t="s">
        <v>4720</v>
      </c>
      <c r="AG152" s="40" t="s">
        <v>4721</v>
      </c>
      <c r="AH152" s="40" t="str">
        <f t="shared" si="30"/>
        <v>A679072</v>
      </c>
      <c r="AI152" s="40" t="str">
        <f>IFERROR(VLOOKUP(AH152,AKT!$E$4:$G$350,3,FALSE),"")</f>
        <v>0942</v>
      </c>
    </row>
    <row r="153" spans="1:35">
      <c r="A153" s="50"/>
      <c r="B153" s="45" t="str">
        <f t="shared" si="22"/>
        <v/>
      </c>
      <c r="C153" s="252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153"/>
      <c r="L153" s="252"/>
      <c r="M153" s="323"/>
      <c r="N153" s="323"/>
      <c r="O153" s="324"/>
      <c r="P153" s="324"/>
      <c r="Q153" s="241"/>
      <c r="R153" s="175" t="str">
        <f>IF(C153="","",'OPĆI DIO'!$C$1)</f>
        <v/>
      </c>
      <c r="S153" s="40" t="str">
        <f t="shared" si="26"/>
        <v/>
      </c>
      <c r="T153" s="40" t="str">
        <f t="shared" si="27"/>
        <v/>
      </c>
      <c r="U153" s="40" t="str">
        <f t="shared" si="28"/>
        <v/>
      </c>
      <c r="V153" s="40" t="str">
        <f t="shared" si="29"/>
        <v/>
      </c>
      <c r="AF153" s="89" t="s">
        <v>4722</v>
      </c>
      <c r="AG153" s="40" t="s">
        <v>4723</v>
      </c>
      <c r="AH153" s="40" t="str">
        <f t="shared" si="30"/>
        <v>A679072</v>
      </c>
      <c r="AI153" s="40" t="str">
        <f>IFERROR(VLOOKUP(AH153,AKT!$E$4:$G$350,3,FALSE),"")</f>
        <v>0942</v>
      </c>
    </row>
    <row r="154" spans="1:35">
      <c r="A154" s="50"/>
      <c r="B154" s="45" t="str">
        <f t="shared" si="22"/>
        <v/>
      </c>
      <c r="C154" s="252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153"/>
      <c r="L154" s="252"/>
      <c r="M154" s="323"/>
      <c r="N154" s="323"/>
      <c r="O154" s="324"/>
      <c r="P154" s="324"/>
      <c r="Q154" s="241"/>
      <c r="R154" s="175" t="str">
        <f>IF(C154="","",'OPĆI DIO'!$C$1)</f>
        <v/>
      </c>
      <c r="S154" s="40" t="str">
        <f t="shared" si="26"/>
        <v/>
      </c>
      <c r="T154" s="40" t="str">
        <f t="shared" si="27"/>
        <v/>
      </c>
      <c r="U154" s="40" t="str">
        <f t="shared" si="28"/>
        <v/>
      </c>
      <c r="V154" s="40" t="str">
        <f t="shared" si="29"/>
        <v/>
      </c>
      <c r="AF154" s="89" t="s">
        <v>4724</v>
      </c>
      <c r="AG154" s="40" t="s">
        <v>4725</v>
      </c>
      <c r="AH154" s="40" t="str">
        <f t="shared" si="30"/>
        <v>A679072</v>
      </c>
      <c r="AI154" s="40" t="str">
        <f>IFERROR(VLOOKUP(AH154,AKT!$E$4:$G$350,3,FALSE),"")</f>
        <v>0942</v>
      </c>
    </row>
    <row r="155" spans="1:35">
      <c r="A155" s="50"/>
      <c r="B155" s="45" t="str">
        <f t="shared" si="22"/>
        <v/>
      </c>
      <c r="C155" s="252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153"/>
      <c r="L155" s="92"/>
      <c r="M155" s="91"/>
      <c r="N155" s="91"/>
      <c r="O155" s="92"/>
      <c r="P155" s="152"/>
      <c r="Q155" s="306"/>
      <c r="R155" s="175" t="str">
        <f>IF(C155="","",'OPĆI DIO'!$C$1)</f>
        <v/>
      </c>
      <c r="S155" s="40" t="str">
        <f t="shared" si="26"/>
        <v/>
      </c>
      <c r="T155" s="40" t="str">
        <f t="shared" si="27"/>
        <v/>
      </c>
      <c r="U155" s="40" t="str">
        <f t="shared" si="28"/>
        <v/>
      </c>
      <c r="V155" s="40" t="str">
        <f t="shared" si="29"/>
        <v/>
      </c>
      <c r="AF155" s="89" t="s">
        <v>4726</v>
      </c>
      <c r="AG155" s="40" t="s">
        <v>4727</v>
      </c>
      <c r="AH155" s="40" t="str">
        <f t="shared" si="30"/>
        <v>A679072</v>
      </c>
      <c r="AI155" s="40" t="str">
        <f>IFERROR(VLOOKUP(AH155,AKT!$E$4:$G$350,3,FALSE),"")</f>
        <v>0942</v>
      </c>
    </row>
    <row r="156" spans="1:35">
      <c r="A156" s="50"/>
      <c r="B156" s="45" t="str">
        <f t="shared" si="22"/>
        <v/>
      </c>
      <c r="C156" s="252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153"/>
      <c r="L156" s="92"/>
      <c r="M156" s="91"/>
      <c r="N156" s="91"/>
      <c r="O156" s="92"/>
      <c r="P156" s="152"/>
      <c r="Q156" s="306"/>
      <c r="R156" s="175" t="str">
        <f>IF(C156="","",'OPĆI DIO'!$C$1)</f>
        <v/>
      </c>
      <c r="S156" s="40" t="str">
        <f t="shared" si="26"/>
        <v/>
      </c>
      <c r="T156" s="40" t="str">
        <f t="shared" si="27"/>
        <v/>
      </c>
      <c r="U156" s="40" t="str">
        <f t="shared" si="28"/>
        <v/>
      </c>
      <c r="V156" s="40" t="str">
        <f t="shared" si="29"/>
        <v/>
      </c>
      <c r="AF156" s="89" t="s">
        <v>4728</v>
      </c>
      <c r="AG156" s="40" t="s">
        <v>4729</v>
      </c>
      <c r="AH156" s="40" t="str">
        <f t="shared" si="30"/>
        <v>A679072</v>
      </c>
      <c r="AI156" s="40" t="str">
        <f>IFERROR(VLOOKUP(AH156,AKT!$E$4:$G$350,3,FALSE),"")</f>
        <v>0942</v>
      </c>
    </row>
    <row r="157" spans="1:35">
      <c r="A157" s="50"/>
      <c r="B157" s="45" t="str">
        <f t="shared" si="22"/>
        <v/>
      </c>
      <c r="C157" s="252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153"/>
      <c r="L157" s="92"/>
      <c r="M157" s="91"/>
      <c r="N157" s="91"/>
      <c r="O157" s="92"/>
      <c r="P157" s="152"/>
      <c r="Q157" s="306"/>
      <c r="R157" s="175" t="str">
        <f>IF(C157="","",'OPĆI DIO'!$C$1)</f>
        <v/>
      </c>
      <c r="S157" s="40" t="str">
        <f t="shared" si="26"/>
        <v/>
      </c>
      <c r="T157" s="40" t="str">
        <f t="shared" si="27"/>
        <v/>
      </c>
      <c r="U157" s="40" t="str">
        <f t="shared" si="28"/>
        <v/>
      </c>
      <c r="V157" s="40" t="str">
        <f t="shared" si="29"/>
        <v/>
      </c>
      <c r="AF157" s="89" t="s">
        <v>4730</v>
      </c>
      <c r="AG157" s="40" t="s">
        <v>4731</v>
      </c>
      <c r="AH157" s="40" t="str">
        <f t="shared" si="30"/>
        <v>A679072</v>
      </c>
      <c r="AI157" s="40" t="str">
        <f>IFERROR(VLOOKUP(AH157,AKT!$E$4:$G$350,3,FALSE),"")</f>
        <v>0942</v>
      </c>
    </row>
    <row r="158" spans="1:35">
      <c r="A158" s="50"/>
      <c r="B158" s="45" t="str">
        <f t="shared" si="22"/>
        <v/>
      </c>
      <c r="C158" s="252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153"/>
      <c r="L158" s="92"/>
      <c r="M158" s="91"/>
      <c r="N158" s="91"/>
      <c r="O158" s="92"/>
      <c r="P158" s="152"/>
      <c r="Q158" s="306"/>
      <c r="R158" s="175" t="str">
        <f>IF(C158="","",'OPĆI DIO'!$C$1)</f>
        <v/>
      </c>
      <c r="S158" s="40" t="str">
        <f t="shared" si="26"/>
        <v/>
      </c>
      <c r="T158" s="40" t="str">
        <f t="shared" si="27"/>
        <v/>
      </c>
      <c r="U158" s="40" t="str">
        <f t="shared" si="28"/>
        <v/>
      </c>
      <c r="V158" s="40" t="str">
        <f t="shared" si="29"/>
        <v/>
      </c>
      <c r="AF158" s="89" t="s">
        <v>4732</v>
      </c>
      <c r="AG158" s="40" t="s">
        <v>4733</v>
      </c>
      <c r="AH158" s="40" t="str">
        <f t="shared" si="30"/>
        <v>A679072</v>
      </c>
      <c r="AI158" s="40" t="str">
        <f>IFERROR(VLOOKUP(AH158,AKT!$E$4:$G$350,3,FALSE),"")</f>
        <v>0942</v>
      </c>
    </row>
    <row r="159" spans="1:35">
      <c r="A159" s="50"/>
      <c r="B159" s="45" t="str">
        <f t="shared" si="22"/>
        <v/>
      </c>
      <c r="C159" s="252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153"/>
      <c r="L159" s="92"/>
      <c r="M159" s="91"/>
      <c r="N159" s="91"/>
      <c r="O159" s="92"/>
      <c r="P159" s="152"/>
      <c r="Q159" s="306"/>
      <c r="R159" s="175" t="str">
        <f>IF(C159="","",'OPĆI DIO'!$C$1)</f>
        <v/>
      </c>
      <c r="S159" s="40" t="str">
        <f t="shared" si="26"/>
        <v/>
      </c>
      <c r="T159" s="40" t="str">
        <f t="shared" si="27"/>
        <v/>
      </c>
      <c r="U159" s="40" t="str">
        <f t="shared" si="28"/>
        <v/>
      </c>
      <c r="V159" s="40" t="str">
        <f t="shared" si="29"/>
        <v/>
      </c>
      <c r="AF159" s="89" t="s">
        <v>995</v>
      </c>
      <c r="AG159" s="40" t="s">
        <v>996</v>
      </c>
      <c r="AH159" s="40" t="str">
        <f t="shared" si="30"/>
        <v>A679072</v>
      </c>
      <c r="AI159" s="40" t="str">
        <f>IFERROR(VLOOKUP(AH159,AKT!$E$4:$G$350,3,FALSE),"")</f>
        <v>0942</v>
      </c>
    </row>
    <row r="160" spans="1:35">
      <c r="A160" s="50"/>
      <c r="B160" s="45" t="str">
        <f t="shared" si="22"/>
        <v/>
      </c>
      <c r="C160" s="252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153"/>
      <c r="L160" s="92"/>
      <c r="M160" s="91"/>
      <c r="N160" s="91"/>
      <c r="O160" s="92"/>
      <c r="P160" s="152"/>
      <c r="Q160" s="306"/>
      <c r="R160" s="175" t="str">
        <f>IF(C160="","",'OPĆI DIO'!$C$1)</f>
        <v/>
      </c>
      <c r="S160" s="40" t="str">
        <f t="shared" si="26"/>
        <v/>
      </c>
      <c r="T160" s="40" t="str">
        <f t="shared" si="27"/>
        <v/>
      </c>
      <c r="U160" s="40" t="str">
        <f t="shared" si="28"/>
        <v/>
      </c>
      <c r="V160" s="40" t="str">
        <f t="shared" si="29"/>
        <v/>
      </c>
      <c r="AF160" s="89" t="s">
        <v>4734</v>
      </c>
      <c r="AG160" s="40" t="s">
        <v>4735</v>
      </c>
      <c r="AH160" s="40" t="str">
        <f t="shared" si="30"/>
        <v>A679072</v>
      </c>
      <c r="AI160" s="40" t="str">
        <f>IFERROR(VLOOKUP(AH160,AKT!$E$4:$G$350,3,FALSE),"")</f>
        <v>0942</v>
      </c>
    </row>
    <row r="161" spans="1:35">
      <c r="A161" s="50"/>
      <c r="B161" s="45" t="str">
        <f t="shared" si="22"/>
        <v/>
      </c>
      <c r="C161" s="252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153"/>
      <c r="L161" s="92"/>
      <c r="M161" s="91"/>
      <c r="N161" s="91"/>
      <c r="O161" s="92"/>
      <c r="P161" s="152"/>
      <c r="Q161" s="306"/>
      <c r="R161" s="175" t="str">
        <f>IF(C161="","",'OPĆI DIO'!$C$1)</f>
        <v/>
      </c>
      <c r="S161" s="40" t="str">
        <f t="shared" si="26"/>
        <v/>
      </c>
      <c r="T161" s="40" t="str">
        <f t="shared" si="27"/>
        <v/>
      </c>
      <c r="U161" s="40" t="str">
        <f t="shared" si="28"/>
        <v/>
      </c>
      <c r="V161" s="40" t="str">
        <f t="shared" si="29"/>
        <v/>
      </c>
      <c r="AF161" s="89" t="s">
        <v>4736</v>
      </c>
      <c r="AG161" s="40" t="s">
        <v>4737</v>
      </c>
      <c r="AH161" s="40" t="str">
        <f t="shared" si="30"/>
        <v>A679072</v>
      </c>
      <c r="AI161" s="40" t="str">
        <f>IFERROR(VLOOKUP(AH161,AKT!$E$4:$G$350,3,FALSE),"")</f>
        <v>0942</v>
      </c>
    </row>
    <row r="162" spans="1:35">
      <c r="A162" s="50"/>
      <c r="B162" s="45" t="str">
        <f t="shared" si="22"/>
        <v/>
      </c>
      <c r="C162" s="253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153"/>
      <c r="L162" s="92"/>
      <c r="M162" s="91"/>
      <c r="N162" s="91"/>
      <c r="O162" s="92"/>
      <c r="P162" s="152"/>
      <c r="Q162" s="306"/>
      <c r="R162" s="175" t="str">
        <f>IF(C162="","",'OPĆI DIO'!$C$1)</f>
        <v/>
      </c>
      <c r="S162" s="40" t="str">
        <f t="shared" si="26"/>
        <v/>
      </c>
      <c r="T162" s="40" t="str">
        <f t="shared" si="27"/>
        <v/>
      </c>
      <c r="U162" s="40" t="str">
        <f t="shared" si="28"/>
        <v/>
      </c>
      <c r="V162" s="40" t="str">
        <f t="shared" si="29"/>
        <v/>
      </c>
      <c r="AF162" s="89" t="s">
        <v>4738</v>
      </c>
      <c r="AG162" s="40" t="s">
        <v>4739</v>
      </c>
      <c r="AH162" s="40" t="str">
        <f t="shared" si="30"/>
        <v>A679072</v>
      </c>
      <c r="AI162" s="40" t="str">
        <f>IFERROR(VLOOKUP(AH162,AKT!$E$4:$G$350,3,FALSE),"")</f>
        <v>0942</v>
      </c>
    </row>
    <row r="163" spans="1:35">
      <c r="A163" s="50"/>
      <c r="B163" s="45" t="str">
        <f t="shared" si="22"/>
        <v/>
      </c>
      <c r="C163" s="253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153"/>
      <c r="L163" s="92"/>
      <c r="M163" s="91"/>
      <c r="N163" s="91"/>
      <c r="O163" s="92"/>
      <c r="P163" s="152"/>
      <c r="Q163" s="306"/>
      <c r="R163" s="175" t="str">
        <f>IF(C163="","",'OPĆI DIO'!$C$1)</f>
        <v/>
      </c>
      <c r="S163" s="40" t="str">
        <f t="shared" si="26"/>
        <v/>
      </c>
      <c r="T163" s="40" t="str">
        <f t="shared" si="27"/>
        <v/>
      </c>
      <c r="U163" s="40" t="str">
        <f t="shared" si="28"/>
        <v/>
      </c>
      <c r="V163" s="40" t="str">
        <f t="shared" si="29"/>
        <v/>
      </c>
      <c r="AF163" s="89" t="s">
        <v>4740</v>
      </c>
      <c r="AG163" s="40" t="s">
        <v>4741</v>
      </c>
      <c r="AH163" s="40" t="str">
        <f t="shared" si="30"/>
        <v>A679072</v>
      </c>
      <c r="AI163" s="40" t="str">
        <f>IFERROR(VLOOKUP(AH163,AKT!$E$4:$G$350,3,FALSE),"")</f>
        <v>0942</v>
      </c>
    </row>
    <row r="164" spans="1:35">
      <c r="A164" s="251"/>
      <c r="B164" s="45" t="str">
        <f t="shared" si="22"/>
        <v/>
      </c>
      <c r="C164" s="253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153"/>
      <c r="L164" s="92"/>
      <c r="M164" s="91"/>
      <c r="N164" s="91"/>
      <c r="O164" s="92"/>
      <c r="P164" s="152"/>
      <c r="Q164" s="306"/>
      <c r="R164" s="175" t="str">
        <f>IF(C164="","",'OPĆI DIO'!$C$1)</f>
        <v/>
      </c>
      <c r="S164" s="40" t="str">
        <f t="shared" si="26"/>
        <v/>
      </c>
      <c r="T164" s="40" t="str">
        <f t="shared" si="27"/>
        <v/>
      </c>
      <c r="U164" s="40" t="str">
        <f t="shared" si="28"/>
        <v/>
      </c>
      <c r="V164" s="40" t="str">
        <f t="shared" si="29"/>
        <v/>
      </c>
      <c r="AF164" s="89" t="s">
        <v>4742</v>
      </c>
      <c r="AG164" s="40" t="s">
        <v>4743</v>
      </c>
      <c r="AH164" s="40" t="str">
        <f t="shared" si="30"/>
        <v>A679072</v>
      </c>
      <c r="AI164" s="40" t="str">
        <f>IFERROR(VLOOKUP(AH164,AKT!$E$4:$G$350,3,FALSE),"")</f>
        <v>0942</v>
      </c>
    </row>
    <row r="165" spans="1:35">
      <c r="A165" s="251"/>
      <c r="B165" s="45" t="str">
        <f t="shared" si="22"/>
        <v/>
      </c>
      <c r="C165" s="253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153"/>
      <c r="L165" s="92"/>
      <c r="M165" s="91"/>
      <c r="N165" s="91"/>
      <c r="O165" s="92"/>
      <c r="P165" s="152"/>
      <c r="Q165" s="306"/>
      <c r="R165" s="175" t="str">
        <f>IF(C165="","",'OPĆI DIO'!$C$1)</f>
        <v/>
      </c>
      <c r="S165" s="40" t="str">
        <f t="shared" si="26"/>
        <v/>
      </c>
      <c r="T165" s="40" t="str">
        <f t="shared" si="27"/>
        <v/>
      </c>
      <c r="U165" s="40" t="str">
        <f t="shared" si="28"/>
        <v/>
      </c>
      <c r="V165" s="40" t="str">
        <f t="shared" si="29"/>
        <v/>
      </c>
      <c r="AF165" s="89" t="s">
        <v>4744</v>
      </c>
      <c r="AG165" s="40" t="s">
        <v>4745</v>
      </c>
      <c r="AH165" s="40" t="str">
        <f t="shared" si="30"/>
        <v>A679072</v>
      </c>
      <c r="AI165" s="40" t="str">
        <f>IFERROR(VLOOKUP(AH165,AKT!$E$4:$G$350,3,FALSE),"")</f>
        <v>0942</v>
      </c>
    </row>
    <row r="166" spans="1:35">
      <c r="A166" s="251"/>
      <c r="B166" s="45" t="str">
        <f t="shared" si="22"/>
        <v/>
      </c>
      <c r="C166" s="253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153"/>
      <c r="L166" s="92"/>
      <c r="M166" s="91"/>
      <c r="N166" s="91"/>
      <c r="O166" s="92"/>
      <c r="P166" s="152"/>
      <c r="Q166" s="306"/>
      <c r="R166" s="175" t="str">
        <f>IF(C166="","",'OPĆI DIO'!$C$1)</f>
        <v/>
      </c>
      <c r="S166" s="40" t="str">
        <f t="shared" si="26"/>
        <v/>
      </c>
      <c r="T166" s="40" t="str">
        <f t="shared" si="27"/>
        <v/>
      </c>
      <c r="U166" s="40" t="str">
        <f t="shared" si="28"/>
        <v/>
      </c>
      <c r="V166" s="40" t="str">
        <f t="shared" si="29"/>
        <v/>
      </c>
      <c r="AF166" s="89" t="s">
        <v>4746</v>
      </c>
      <c r="AG166" s="40" t="s">
        <v>4747</v>
      </c>
      <c r="AH166" s="40" t="str">
        <f t="shared" si="30"/>
        <v>A679072</v>
      </c>
      <c r="AI166" s="40" t="str">
        <f>IFERROR(VLOOKUP(AH166,AKT!$E$4:$G$350,3,FALSE),"")</f>
        <v>0942</v>
      </c>
    </row>
    <row r="167" spans="1:35">
      <c r="A167" s="251"/>
      <c r="B167" s="45" t="str">
        <f t="shared" si="22"/>
        <v/>
      </c>
      <c r="C167" s="253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153"/>
      <c r="L167" s="92"/>
      <c r="M167" s="91"/>
      <c r="N167" s="91"/>
      <c r="O167" s="92"/>
      <c r="P167" s="152"/>
      <c r="Q167" s="306"/>
      <c r="R167" s="175" t="str">
        <f>IF(C167="","",'OPĆI DIO'!$C$1)</f>
        <v/>
      </c>
      <c r="S167" s="40" t="str">
        <f t="shared" si="26"/>
        <v/>
      </c>
      <c r="T167" s="40" t="str">
        <f t="shared" si="27"/>
        <v/>
      </c>
      <c r="U167" s="40" t="str">
        <f t="shared" si="28"/>
        <v/>
      </c>
      <c r="V167" s="40" t="str">
        <f t="shared" si="29"/>
        <v/>
      </c>
      <c r="AF167" s="89" t="s">
        <v>4748</v>
      </c>
      <c r="AG167" s="40" t="s">
        <v>4749</v>
      </c>
      <c r="AH167" s="40" t="str">
        <f t="shared" si="30"/>
        <v>A679072</v>
      </c>
      <c r="AI167" s="40" t="str">
        <f>IFERROR(VLOOKUP(AH167,AKT!$E$4:$G$350,3,FALSE),"")</f>
        <v>0942</v>
      </c>
    </row>
    <row r="168" spans="1:35">
      <c r="A168" s="251"/>
      <c r="B168" s="45" t="str">
        <f t="shared" si="22"/>
        <v/>
      </c>
      <c r="C168" s="253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153"/>
      <c r="L168" s="92"/>
      <c r="M168" s="91"/>
      <c r="N168" s="91"/>
      <c r="O168" s="92"/>
      <c r="P168" s="152"/>
      <c r="Q168" s="306"/>
      <c r="R168" s="175" t="str">
        <f>IF(C168="","",'OPĆI DIO'!$C$1)</f>
        <v/>
      </c>
      <c r="S168" s="40" t="str">
        <f t="shared" si="26"/>
        <v/>
      </c>
      <c r="T168" s="40" t="str">
        <f t="shared" si="27"/>
        <v/>
      </c>
      <c r="U168" s="40" t="str">
        <f t="shared" si="28"/>
        <v/>
      </c>
      <c r="V168" s="40" t="str">
        <f t="shared" si="29"/>
        <v/>
      </c>
      <c r="AF168" s="89" t="s">
        <v>4750</v>
      </c>
      <c r="AG168" s="40" t="s">
        <v>4751</v>
      </c>
      <c r="AH168" s="40" t="str">
        <f t="shared" si="30"/>
        <v>A679072</v>
      </c>
      <c r="AI168" s="40" t="str">
        <f>IFERROR(VLOOKUP(AH168,AKT!$E$4:$G$350,3,FALSE),"")</f>
        <v>0942</v>
      </c>
    </row>
    <row r="169" spans="1:35">
      <c r="A169" s="251"/>
      <c r="B169" s="45" t="str">
        <f t="shared" si="22"/>
        <v/>
      </c>
      <c r="C169" s="253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153"/>
      <c r="L169" s="92"/>
      <c r="M169" s="91"/>
      <c r="N169" s="91"/>
      <c r="O169" s="92"/>
      <c r="P169" s="152"/>
      <c r="Q169" s="306"/>
      <c r="R169" s="175" t="str">
        <f>IF(C169="","",'OPĆI DIO'!$C$1)</f>
        <v/>
      </c>
      <c r="S169" s="40" t="str">
        <f t="shared" si="26"/>
        <v/>
      </c>
      <c r="T169" s="40" t="str">
        <f t="shared" si="27"/>
        <v/>
      </c>
      <c r="U169" s="40" t="str">
        <f t="shared" si="28"/>
        <v/>
      </c>
      <c r="V169" s="40" t="str">
        <f t="shared" si="29"/>
        <v/>
      </c>
      <c r="AF169" s="89" t="s">
        <v>4752</v>
      </c>
      <c r="AG169" s="40" t="s">
        <v>4753</v>
      </c>
      <c r="AH169" s="40" t="str">
        <f t="shared" si="30"/>
        <v>A679072</v>
      </c>
      <c r="AI169" s="40" t="str">
        <f>IFERROR(VLOOKUP(AH169,AKT!$E$4:$G$350,3,FALSE),"")</f>
        <v>0942</v>
      </c>
    </row>
    <row r="170" spans="1:35">
      <c r="A170" s="251"/>
      <c r="B170" s="45" t="str">
        <f t="shared" si="22"/>
        <v/>
      </c>
      <c r="C170" s="253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153"/>
      <c r="L170" s="92"/>
      <c r="M170" s="91"/>
      <c r="N170" s="91"/>
      <c r="O170" s="92"/>
      <c r="P170" s="152"/>
      <c r="Q170" s="306"/>
      <c r="R170" s="175" t="str">
        <f>IF(C170="","",'OPĆI DIO'!$C$1)</f>
        <v/>
      </c>
      <c r="S170" s="40" t="str">
        <f t="shared" si="26"/>
        <v/>
      </c>
      <c r="T170" s="40" t="str">
        <f t="shared" si="27"/>
        <v/>
      </c>
      <c r="U170" s="40" t="str">
        <f t="shared" si="28"/>
        <v/>
      </c>
      <c r="V170" s="40" t="str">
        <f t="shared" si="29"/>
        <v/>
      </c>
      <c r="AF170" s="89" t="s">
        <v>4754</v>
      </c>
      <c r="AG170" s="40" t="s">
        <v>4755</v>
      </c>
      <c r="AH170" s="40" t="str">
        <f t="shared" si="30"/>
        <v>A679072</v>
      </c>
      <c r="AI170" s="40" t="str">
        <f>IFERROR(VLOOKUP(AH170,AKT!$E$4:$G$350,3,FALSE),"")</f>
        <v>0942</v>
      </c>
    </row>
    <row r="171" spans="1:35">
      <c r="A171" s="251"/>
      <c r="B171" s="45" t="str">
        <f t="shared" si="22"/>
        <v/>
      </c>
      <c r="C171" s="253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153"/>
      <c r="L171" s="92"/>
      <c r="M171" s="91"/>
      <c r="N171" s="91"/>
      <c r="O171" s="92"/>
      <c r="P171" s="152"/>
      <c r="Q171" s="306"/>
      <c r="R171" s="175" t="str">
        <f>IF(C171="","",'OPĆI DIO'!$C$1)</f>
        <v/>
      </c>
      <c r="S171" s="40" t="str">
        <f t="shared" si="26"/>
        <v/>
      </c>
      <c r="T171" s="40" t="str">
        <f t="shared" si="27"/>
        <v/>
      </c>
      <c r="U171" s="40" t="str">
        <f t="shared" si="28"/>
        <v/>
      </c>
      <c r="V171" s="40" t="str">
        <f t="shared" si="29"/>
        <v/>
      </c>
      <c r="AF171" s="89" t="s">
        <v>4756</v>
      </c>
      <c r="AG171" s="40" t="s">
        <v>4757</v>
      </c>
      <c r="AH171" s="40" t="str">
        <f t="shared" si="30"/>
        <v>A679072</v>
      </c>
      <c r="AI171" s="40" t="str">
        <f>IFERROR(VLOOKUP(AH171,AKT!$E$4:$G$350,3,FALSE),"")</f>
        <v>0942</v>
      </c>
    </row>
    <row r="172" spans="1:35">
      <c r="A172" s="251"/>
      <c r="B172" s="45" t="str">
        <f t="shared" si="22"/>
        <v/>
      </c>
      <c r="C172" s="253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153"/>
      <c r="L172" s="92"/>
      <c r="M172" s="91"/>
      <c r="N172" s="91"/>
      <c r="O172" s="92"/>
      <c r="P172" s="152"/>
      <c r="Q172" s="306"/>
      <c r="R172" s="175" t="str">
        <f>IF(C172="","",'OPĆI DIO'!$C$1)</f>
        <v/>
      </c>
      <c r="S172" s="40" t="str">
        <f t="shared" si="26"/>
        <v/>
      </c>
      <c r="T172" s="40" t="str">
        <f t="shared" si="27"/>
        <v/>
      </c>
      <c r="U172" s="40" t="str">
        <f t="shared" si="28"/>
        <v/>
      </c>
      <c r="V172" s="40" t="str">
        <f t="shared" si="29"/>
        <v/>
      </c>
      <c r="AF172" s="89" t="s">
        <v>4758</v>
      </c>
      <c r="AG172" s="40" t="s">
        <v>4759</v>
      </c>
      <c r="AH172" s="40" t="str">
        <f t="shared" si="30"/>
        <v>A679072</v>
      </c>
      <c r="AI172" s="40" t="str">
        <f>IFERROR(VLOOKUP(AH172,AKT!$E$4:$G$350,3,FALSE),"")</f>
        <v>0942</v>
      </c>
    </row>
    <row r="173" spans="1:35">
      <c r="A173" s="251"/>
      <c r="B173" s="45" t="str">
        <f t="shared" si="22"/>
        <v/>
      </c>
      <c r="C173" s="253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153"/>
      <c r="L173" s="92"/>
      <c r="M173" s="91"/>
      <c r="N173" s="91"/>
      <c r="O173" s="92"/>
      <c r="P173" s="152"/>
      <c r="Q173" s="306"/>
      <c r="R173" s="175" t="str">
        <f>IF(C173="","",'OPĆI DIO'!$C$1)</f>
        <v/>
      </c>
      <c r="S173" s="40" t="str">
        <f t="shared" si="26"/>
        <v/>
      </c>
      <c r="T173" s="40" t="str">
        <f t="shared" si="27"/>
        <v/>
      </c>
      <c r="U173" s="40" t="str">
        <f t="shared" si="28"/>
        <v/>
      </c>
      <c r="V173" s="40" t="str">
        <f t="shared" si="29"/>
        <v/>
      </c>
      <c r="AF173" s="89" t="s">
        <v>4760</v>
      </c>
      <c r="AG173" s="40" t="s">
        <v>4761</v>
      </c>
      <c r="AH173" s="40" t="str">
        <f t="shared" si="30"/>
        <v>A679072</v>
      </c>
      <c r="AI173" s="40" t="str">
        <f>IFERROR(VLOOKUP(AH173,AKT!$E$4:$G$350,3,FALSE),"")</f>
        <v>0942</v>
      </c>
    </row>
    <row r="174" spans="1:35">
      <c r="A174" s="251"/>
      <c r="B174" s="45" t="str">
        <f t="shared" si="22"/>
        <v/>
      </c>
      <c r="C174" s="253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153"/>
      <c r="L174" s="92"/>
      <c r="M174" s="91"/>
      <c r="N174" s="91"/>
      <c r="O174" s="92"/>
      <c r="P174" s="152"/>
      <c r="Q174" s="306"/>
      <c r="R174" s="175" t="str">
        <f>IF(C174="","",'OPĆI DIO'!$C$1)</f>
        <v/>
      </c>
      <c r="S174" s="40" t="str">
        <f t="shared" si="26"/>
        <v/>
      </c>
      <c r="T174" s="40" t="str">
        <f t="shared" si="27"/>
        <v/>
      </c>
      <c r="U174" s="40" t="str">
        <f t="shared" si="28"/>
        <v/>
      </c>
      <c r="V174" s="40" t="str">
        <f t="shared" si="29"/>
        <v/>
      </c>
      <c r="AF174" s="89" t="s">
        <v>997</v>
      </c>
      <c r="AG174" s="40" t="s">
        <v>998</v>
      </c>
      <c r="AH174" s="40" t="str">
        <f t="shared" si="30"/>
        <v>A679072</v>
      </c>
      <c r="AI174" s="40" t="str">
        <f>IFERROR(VLOOKUP(AH174,AKT!$E$4:$G$350,3,FALSE),"")</f>
        <v>0942</v>
      </c>
    </row>
    <row r="175" spans="1:35">
      <c r="A175" s="251"/>
      <c r="B175" s="45" t="str">
        <f t="shared" si="22"/>
        <v/>
      </c>
      <c r="C175" s="253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153"/>
      <c r="L175" s="92"/>
      <c r="M175" s="91"/>
      <c r="N175" s="91"/>
      <c r="O175" s="92"/>
      <c r="P175" s="152"/>
      <c r="Q175" s="306"/>
      <c r="R175" s="175" t="str">
        <f>IF(C175="","",'OPĆI DIO'!$C$1)</f>
        <v/>
      </c>
      <c r="S175" s="40" t="str">
        <f t="shared" si="26"/>
        <v/>
      </c>
      <c r="T175" s="40" t="str">
        <f t="shared" si="27"/>
        <v/>
      </c>
      <c r="U175" s="40" t="str">
        <f t="shared" si="28"/>
        <v/>
      </c>
      <c r="V175" s="40" t="str">
        <f t="shared" si="29"/>
        <v/>
      </c>
      <c r="AF175" s="89" t="s">
        <v>999</v>
      </c>
      <c r="AG175" s="40" t="s">
        <v>1000</v>
      </c>
      <c r="AH175" s="40" t="str">
        <f t="shared" si="30"/>
        <v>A679072</v>
      </c>
      <c r="AI175" s="40" t="str">
        <f>IFERROR(VLOOKUP(AH175,AKT!$E$4:$G$350,3,FALSE),"")</f>
        <v>0942</v>
      </c>
    </row>
    <row r="176" spans="1:35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80"/>
      <c r="L176" s="92"/>
      <c r="M176" s="91"/>
      <c r="N176" s="91"/>
      <c r="O176" s="92"/>
      <c r="P176" s="152"/>
      <c r="Q176" s="306"/>
      <c r="R176" s="175" t="str">
        <f>IF(C176="","",'OPĆI DIO'!$C$1)</f>
        <v/>
      </c>
      <c r="S176" s="40" t="str">
        <f t="shared" si="26"/>
        <v/>
      </c>
      <c r="T176" s="40" t="str">
        <f t="shared" si="27"/>
        <v/>
      </c>
      <c r="U176" s="40" t="str">
        <f t="shared" si="28"/>
        <v/>
      </c>
      <c r="V176" s="40" t="str">
        <f t="shared" si="29"/>
        <v/>
      </c>
      <c r="AF176" s="89" t="s">
        <v>4762</v>
      </c>
      <c r="AG176" s="40" t="s">
        <v>4763</v>
      </c>
      <c r="AH176" s="40" t="str">
        <f t="shared" si="30"/>
        <v>A679072</v>
      </c>
      <c r="AI176" s="40" t="str">
        <f>IFERROR(VLOOKUP(AH176,AKT!$E$4:$G$350,3,FALSE),"")</f>
        <v>0942</v>
      </c>
    </row>
    <row r="177" spans="1:35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80"/>
      <c r="L177" s="92"/>
      <c r="M177" s="91"/>
      <c r="N177" s="91"/>
      <c r="O177" s="92"/>
      <c r="P177" s="152"/>
      <c r="Q177" s="306"/>
      <c r="R177" s="175" t="str">
        <f>IF(C177="","",'OPĆI DIO'!$C$1)</f>
        <v/>
      </c>
      <c r="S177" s="40" t="str">
        <f t="shared" si="26"/>
        <v/>
      </c>
      <c r="T177" s="40" t="str">
        <f t="shared" si="27"/>
        <v/>
      </c>
      <c r="U177" s="40" t="str">
        <f t="shared" si="28"/>
        <v/>
      </c>
      <c r="V177" s="40" t="str">
        <f t="shared" si="29"/>
        <v/>
      </c>
      <c r="AF177" s="89" t="s">
        <v>4764</v>
      </c>
      <c r="AG177" s="40" t="s">
        <v>4765</v>
      </c>
      <c r="AH177" s="40" t="str">
        <f t="shared" si="30"/>
        <v>A679072</v>
      </c>
      <c r="AI177" s="40" t="str">
        <f>IFERROR(VLOOKUP(AH177,AKT!$E$4:$G$350,3,FALSE),"")</f>
        <v>0942</v>
      </c>
    </row>
    <row r="178" spans="1:35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80"/>
      <c r="L178" s="92"/>
      <c r="M178" s="91"/>
      <c r="N178" s="91"/>
      <c r="O178" s="92"/>
      <c r="P178" s="152"/>
      <c r="Q178" s="306"/>
      <c r="R178" s="175" t="str">
        <f>IF(C178="","",'OPĆI DIO'!$C$1)</f>
        <v/>
      </c>
      <c r="S178" s="40" t="str">
        <f t="shared" si="26"/>
        <v/>
      </c>
      <c r="T178" s="40" t="str">
        <f t="shared" si="27"/>
        <v/>
      </c>
      <c r="U178" s="40" t="str">
        <f t="shared" si="28"/>
        <v/>
      </c>
      <c r="V178" s="40" t="str">
        <f t="shared" si="29"/>
        <v/>
      </c>
      <c r="AF178" s="89" t="s">
        <v>1001</v>
      </c>
      <c r="AG178" s="40" t="s">
        <v>1002</v>
      </c>
      <c r="AH178" s="40" t="str">
        <f t="shared" si="30"/>
        <v>A679072</v>
      </c>
      <c r="AI178" s="40" t="str">
        <f>IFERROR(VLOOKUP(AH178,AKT!$E$4:$G$350,3,FALSE),"")</f>
        <v>0942</v>
      </c>
    </row>
    <row r="179" spans="1:35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80"/>
      <c r="L179" s="92"/>
      <c r="M179" s="91"/>
      <c r="N179" s="91"/>
      <c r="O179" s="92"/>
      <c r="P179" s="152"/>
      <c r="Q179" s="306"/>
      <c r="R179" s="175" t="str">
        <f>IF(C179="","",'OPĆI DIO'!$C$1)</f>
        <v/>
      </c>
      <c r="S179" s="40" t="str">
        <f t="shared" si="26"/>
        <v/>
      </c>
      <c r="T179" s="40" t="str">
        <f t="shared" si="27"/>
        <v/>
      </c>
      <c r="U179" s="40" t="str">
        <f t="shared" si="28"/>
        <v/>
      </c>
      <c r="V179" s="40" t="str">
        <f t="shared" si="29"/>
        <v/>
      </c>
      <c r="AF179" s="89" t="s">
        <v>4766</v>
      </c>
      <c r="AG179" s="40" t="s">
        <v>4767</v>
      </c>
      <c r="AH179" s="40" t="str">
        <f t="shared" si="30"/>
        <v>A679072</v>
      </c>
      <c r="AI179" s="40" t="str">
        <f>IFERROR(VLOOKUP(AH179,AKT!$E$4:$G$350,3,FALSE),"")</f>
        <v>0942</v>
      </c>
    </row>
    <row r="180" spans="1:35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80"/>
      <c r="L180" s="92"/>
      <c r="M180" s="91"/>
      <c r="N180" s="91"/>
      <c r="O180" s="92"/>
      <c r="P180" s="152"/>
      <c r="Q180" s="306"/>
      <c r="R180" s="175" t="str">
        <f>IF(C180="","",'OPĆI DIO'!$C$1)</f>
        <v/>
      </c>
      <c r="S180" s="40" t="str">
        <f t="shared" si="26"/>
        <v/>
      </c>
      <c r="T180" s="40" t="str">
        <f t="shared" si="27"/>
        <v/>
      </c>
      <c r="U180" s="40" t="str">
        <f t="shared" si="28"/>
        <v/>
      </c>
      <c r="V180" s="40" t="str">
        <f t="shared" si="29"/>
        <v/>
      </c>
      <c r="AF180" s="89" t="s">
        <v>1003</v>
      </c>
      <c r="AG180" s="40" t="s">
        <v>1004</v>
      </c>
      <c r="AH180" s="40" t="str">
        <f t="shared" si="30"/>
        <v>A679072</v>
      </c>
      <c r="AI180" s="40" t="str">
        <f>IFERROR(VLOOKUP(AH180,AKT!$E$4:$G$350,3,FALSE),"")</f>
        <v>0942</v>
      </c>
    </row>
    <row r="181" spans="1:35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80"/>
      <c r="L181" s="92"/>
      <c r="M181" s="91"/>
      <c r="N181" s="91"/>
      <c r="O181" s="92"/>
      <c r="P181" s="152"/>
      <c r="Q181" s="306"/>
      <c r="R181" s="175" t="str">
        <f>IF(C181="","",'OPĆI DIO'!$C$1)</f>
        <v/>
      </c>
      <c r="S181" s="40" t="str">
        <f t="shared" si="26"/>
        <v/>
      </c>
      <c r="T181" s="40" t="str">
        <f t="shared" si="27"/>
        <v/>
      </c>
      <c r="U181" s="40" t="str">
        <f t="shared" si="28"/>
        <v/>
      </c>
      <c r="V181" s="40" t="str">
        <f t="shared" si="29"/>
        <v/>
      </c>
      <c r="AF181" s="89" t="s">
        <v>4768</v>
      </c>
      <c r="AG181" s="40" t="s">
        <v>4769</v>
      </c>
      <c r="AH181" s="40" t="str">
        <f t="shared" si="30"/>
        <v>A679072</v>
      </c>
      <c r="AI181" s="40" t="str">
        <f>IFERROR(VLOOKUP(AH181,AKT!$E$4:$G$350,3,FALSE),"")</f>
        <v>0942</v>
      </c>
    </row>
    <row r="182" spans="1:35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80"/>
      <c r="L182" s="92"/>
      <c r="M182" s="91"/>
      <c r="N182" s="91"/>
      <c r="O182" s="92"/>
      <c r="P182" s="152"/>
      <c r="Q182" s="306"/>
      <c r="R182" s="175" t="str">
        <f>IF(C182="","",'OPĆI DIO'!$C$1)</f>
        <v/>
      </c>
      <c r="S182" s="40" t="str">
        <f t="shared" si="26"/>
        <v/>
      </c>
      <c r="T182" s="40" t="str">
        <f t="shared" si="27"/>
        <v/>
      </c>
      <c r="U182" s="40" t="str">
        <f t="shared" si="28"/>
        <v/>
      </c>
      <c r="V182" s="40" t="str">
        <f t="shared" si="29"/>
        <v/>
      </c>
      <c r="AF182" s="89" t="s">
        <v>4770</v>
      </c>
      <c r="AG182" s="40" t="s">
        <v>4771</v>
      </c>
      <c r="AH182" s="40" t="str">
        <f t="shared" si="30"/>
        <v>A679072</v>
      </c>
      <c r="AI182" s="40" t="str">
        <f>IFERROR(VLOOKUP(AH182,AKT!$E$4:$G$350,3,FALSE),"")</f>
        <v>0942</v>
      </c>
    </row>
    <row r="183" spans="1:35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80"/>
      <c r="L183" s="92"/>
      <c r="M183" s="91"/>
      <c r="N183" s="91"/>
      <c r="O183" s="92"/>
      <c r="P183" s="152"/>
      <c r="Q183" s="306"/>
      <c r="R183" s="175" t="str">
        <f>IF(C183="","",'OPĆI DIO'!$C$1)</f>
        <v/>
      </c>
      <c r="S183" s="40" t="str">
        <f t="shared" si="26"/>
        <v/>
      </c>
      <c r="T183" s="40" t="str">
        <f t="shared" si="27"/>
        <v/>
      </c>
      <c r="U183" s="40" t="str">
        <f t="shared" si="28"/>
        <v/>
      </c>
      <c r="V183" s="40" t="str">
        <f t="shared" si="29"/>
        <v/>
      </c>
      <c r="AF183" s="89" t="s">
        <v>1005</v>
      </c>
      <c r="AG183" s="40" t="s">
        <v>1006</v>
      </c>
      <c r="AH183" s="40" t="str">
        <f t="shared" si="30"/>
        <v>A679072</v>
      </c>
      <c r="AI183" s="40" t="str">
        <f>IFERROR(VLOOKUP(AH183,AKT!$E$4:$G$350,3,FALSE),"")</f>
        <v>0942</v>
      </c>
    </row>
    <row r="184" spans="1:35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80"/>
      <c r="L184" s="92"/>
      <c r="M184" s="91"/>
      <c r="N184" s="91"/>
      <c r="O184" s="92"/>
      <c r="P184" s="152"/>
      <c r="Q184" s="306"/>
      <c r="R184" s="175" t="str">
        <f>IF(C184="","",'OPĆI DIO'!$C$1)</f>
        <v/>
      </c>
      <c r="S184" s="40" t="str">
        <f t="shared" si="26"/>
        <v/>
      </c>
      <c r="T184" s="40" t="str">
        <f t="shared" si="27"/>
        <v/>
      </c>
      <c r="U184" s="40" t="str">
        <f t="shared" si="28"/>
        <v/>
      </c>
      <c r="V184" s="40" t="str">
        <f t="shared" si="29"/>
        <v/>
      </c>
      <c r="AF184" s="89" t="s">
        <v>4772</v>
      </c>
      <c r="AG184" s="40" t="s">
        <v>4773</v>
      </c>
      <c r="AH184" s="40" t="str">
        <f t="shared" si="30"/>
        <v>A679072</v>
      </c>
      <c r="AI184" s="40" t="str">
        <f>IFERROR(VLOOKUP(AH184,AKT!$E$4:$G$350,3,FALSE),"")</f>
        <v>0942</v>
      </c>
    </row>
    <row r="185" spans="1:35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80"/>
      <c r="L185" s="92"/>
      <c r="M185" s="91"/>
      <c r="N185" s="91"/>
      <c r="O185" s="92"/>
      <c r="P185" s="152"/>
      <c r="Q185" s="306"/>
      <c r="R185" s="175" t="str">
        <f>IF(C185="","",'OPĆI DIO'!$C$1)</f>
        <v/>
      </c>
      <c r="S185" s="40" t="str">
        <f t="shared" si="26"/>
        <v/>
      </c>
      <c r="T185" s="40" t="str">
        <f t="shared" si="27"/>
        <v/>
      </c>
      <c r="U185" s="40" t="str">
        <f t="shared" si="28"/>
        <v/>
      </c>
      <c r="V185" s="40" t="str">
        <f t="shared" si="29"/>
        <v/>
      </c>
      <c r="AF185" s="89" t="s">
        <v>1007</v>
      </c>
      <c r="AG185" s="40" t="s">
        <v>1008</v>
      </c>
      <c r="AH185" s="40" t="str">
        <f t="shared" si="30"/>
        <v>A679072</v>
      </c>
      <c r="AI185" s="40" t="str">
        <f>IFERROR(VLOOKUP(AH185,AKT!$E$4:$G$350,3,FALSE),"")</f>
        <v>0942</v>
      </c>
    </row>
    <row r="186" spans="1:35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80"/>
      <c r="L186" s="92"/>
      <c r="M186" s="91"/>
      <c r="N186" s="91"/>
      <c r="O186" s="92"/>
      <c r="P186" s="152"/>
      <c r="Q186" s="306"/>
      <c r="R186" s="175" t="str">
        <f>IF(C186="","",'OPĆI DIO'!$C$1)</f>
        <v/>
      </c>
      <c r="S186" s="40" t="str">
        <f t="shared" si="26"/>
        <v/>
      </c>
      <c r="T186" s="40" t="str">
        <f t="shared" si="27"/>
        <v/>
      </c>
      <c r="U186" s="40" t="str">
        <f t="shared" si="28"/>
        <v/>
      </c>
      <c r="V186" s="40" t="str">
        <f t="shared" si="29"/>
        <v/>
      </c>
      <c r="AF186" s="89" t="s">
        <v>1009</v>
      </c>
      <c r="AG186" s="40" t="s">
        <v>1010</v>
      </c>
      <c r="AH186" s="40" t="str">
        <f t="shared" si="30"/>
        <v>A679072</v>
      </c>
      <c r="AI186" s="40" t="str">
        <f>IFERROR(VLOOKUP(AH186,AKT!$E$4:$G$350,3,FALSE),"")</f>
        <v>0942</v>
      </c>
    </row>
    <row r="187" spans="1:35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80"/>
      <c r="L187" s="92"/>
      <c r="M187" s="91"/>
      <c r="N187" s="91"/>
      <c r="O187" s="92"/>
      <c r="P187" s="152"/>
      <c r="Q187" s="306"/>
      <c r="R187" s="175" t="str">
        <f>IF(C187="","",'OPĆI DIO'!$C$1)</f>
        <v/>
      </c>
      <c r="S187" s="40" t="str">
        <f t="shared" si="26"/>
        <v/>
      </c>
      <c r="T187" s="40" t="str">
        <f t="shared" si="27"/>
        <v/>
      </c>
      <c r="U187" s="40" t="str">
        <f t="shared" si="28"/>
        <v/>
      </c>
      <c r="V187" s="40" t="str">
        <f t="shared" si="29"/>
        <v/>
      </c>
      <c r="AF187" s="89" t="s">
        <v>4774</v>
      </c>
      <c r="AG187" s="40" t="s">
        <v>4775</v>
      </c>
      <c r="AH187" s="40" t="str">
        <f t="shared" si="30"/>
        <v>A679072</v>
      </c>
      <c r="AI187" s="40" t="str">
        <f>IFERROR(VLOOKUP(AH187,AKT!$E$4:$G$350,3,FALSE),"")</f>
        <v>0942</v>
      </c>
    </row>
    <row r="188" spans="1:35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80"/>
      <c r="L188" s="92"/>
      <c r="M188" s="91"/>
      <c r="N188" s="91"/>
      <c r="O188" s="92"/>
      <c r="P188" s="152"/>
      <c r="Q188" s="306"/>
      <c r="R188" s="175" t="str">
        <f>IF(C188="","",'OPĆI DIO'!$C$1)</f>
        <v/>
      </c>
      <c r="S188" s="40" t="str">
        <f t="shared" si="26"/>
        <v/>
      </c>
      <c r="T188" s="40" t="str">
        <f t="shared" si="27"/>
        <v/>
      </c>
      <c r="U188" s="40" t="str">
        <f t="shared" si="28"/>
        <v/>
      </c>
      <c r="V188" s="40" t="str">
        <f t="shared" si="29"/>
        <v/>
      </c>
      <c r="AF188" s="89" t="s">
        <v>4776</v>
      </c>
      <c r="AG188" s="40" t="s">
        <v>4777</v>
      </c>
      <c r="AH188" s="40" t="str">
        <f t="shared" si="30"/>
        <v>A679072</v>
      </c>
      <c r="AI188" s="40" t="str">
        <f>IFERROR(VLOOKUP(AH188,AKT!$E$4:$G$350,3,FALSE),"")</f>
        <v>0942</v>
      </c>
    </row>
    <row r="189" spans="1:35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80"/>
      <c r="L189" s="92"/>
      <c r="M189" s="91"/>
      <c r="N189" s="91"/>
      <c r="O189" s="92"/>
      <c r="P189" s="152"/>
      <c r="Q189" s="306"/>
      <c r="R189" s="175" t="str">
        <f>IF(C189="","",'OPĆI DIO'!$C$1)</f>
        <v/>
      </c>
      <c r="S189" s="40" t="str">
        <f t="shared" si="26"/>
        <v/>
      </c>
      <c r="T189" s="40" t="str">
        <f t="shared" si="27"/>
        <v/>
      </c>
      <c r="U189" s="40" t="str">
        <f t="shared" si="28"/>
        <v/>
      </c>
      <c r="V189" s="40" t="str">
        <f t="shared" si="29"/>
        <v/>
      </c>
      <c r="AF189" s="89" t="s">
        <v>4778</v>
      </c>
      <c r="AG189" s="40" t="s">
        <v>4779</v>
      </c>
      <c r="AH189" s="40" t="str">
        <f t="shared" si="30"/>
        <v>A679072</v>
      </c>
      <c r="AI189" s="40" t="str">
        <f>IFERROR(VLOOKUP(AH189,AKT!$E$4:$G$350,3,FALSE),"")</f>
        <v>0942</v>
      </c>
    </row>
    <row r="190" spans="1:35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80"/>
      <c r="L190" s="92"/>
      <c r="M190" s="91"/>
      <c r="N190" s="91"/>
      <c r="O190" s="92"/>
      <c r="P190" s="152"/>
      <c r="Q190" s="306"/>
      <c r="R190" s="175" t="str">
        <f>IF(C190="","",'OPĆI DIO'!$C$1)</f>
        <v/>
      </c>
      <c r="S190" s="40" t="str">
        <f t="shared" si="26"/>
        <v/>
      </c>
      <c r="T190" s="40" t="str">
        <f t="shared" si="27"/>
        <v/>
      </c>
      <c r="U190" s="40" t="str">
        <f t="shared" si="28"/>
        <v/>
      </c>
      <c r="V190" s="40" t="str">
        <f t="shared" si="29"/>
        <v/>
      </c>
      <c r="AF190" s="89" t="s">
        <v>4780</v>
      </c>
      <c r="AG190" s="40" t="s">
        <v>4781</v>
      </c>
      <c r="AH190" s="40" t="str">
        <f t="shared" si="30"/>
        <v>A679072</v>
      </c>
      <c r="AI190" s="40" t="str">
        <f>IFERROR(VLOOKUP(AH190,AKT!$E$4:$G$350,3,FALSE),"")</f>
        <v>0942</v>
      </c>
    </row>
    <row r="191" spans="1:35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80"/>
      <c r="L191" s="92"/>
      <c r="M191" s="91"/>
      <c r="N191" s="91"/>
      <c r="O191" s="92"/>
      <c r="P191" s="152"/>
      <c r="Q191" s="306"/>
      <c r="R191" s="175" t="str">
        <f>IF(C191="","",'OPĆI DIO'!$C$1)</f>
        <v/>
      </c>
      <c r="S191" s="40" t="str">
        <f t="shared" si="26"/>
        <v/>
      </c>
      <c r="T191" s="40" t="str">
        <f t="shared" si="27"/>
        <v/>
      </c>
      <c r="U191" s="40" t="str">
        <f t="shared" si="28"/>
        <v/>
      </c>
      <c r="V191" s="40" t="str">
        <f t="shared" si="29"/>
        <v/>
      </c>
      <c r="AF191" s="89" t="s">
        <v>1011</v>
      </c>
      <c r="AG191" s="40" t="s">
        <v>1012</v>
      </c>
      <c r="AH191" s="40" t="str">
        <f t="shared" si="30"/>
        <v>A679072</v>
      </c>
      <c r="AI191" s="40" t="str">
        <f>IFERROR(VLOOKUP(AH191,AKT!$E$4:$G$350,3,FALSE),"")</f>
        <v>0942</v>
      </c>
    </row>
    <row r="192" spans="1:35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80"/>
      <c r="L192" s="92"/>
      <c r="M192" s="91"/>
      <c r="N192" s="91"/>
      <c r="O192" s="92"/>
      <c r="P192" s="152"/>
      <c r="Q192" s="306"/>
      <c r="R192" s="175" t="str">
        <f>IF(C192="","",'OPĆI DIO'!$C$1)</f>
        <v/>
      </c>
      <c r="S192" s="40" t="str">
        <f t="shared" si="26"/>
        <v/>
      </c>
      <c r="T192" s="40" t="str">
        <f t="shared" si="27"/>
        <v/>
      </c>
      <c r="U192" s="40" t="str">
        <f t="shared" si="28"/>
        <v/>
      </c>
      <c r="V192" s="40" t="str">
        <f t="shared" si="29"/>
        <v/>
      </c>
      <c r="AF192" s="89" t="s">
        <v>1013</v>
      </c>
      <c r="AG192" s="40" t="s">
        <v>1014</v>
      </c>
      <c r="AH192" s="40" t="str">
        <f t="shared" si="30"/>
        <v>A679072</v>
      </c>
      <c r="AI192" s="40" t="str">
        <f>IFERROR(VLOOKUP(AH192,AKT!$E$4:$G$350,3,FALSE),"")</f>
        <v>0942</v>
      </c>
    </row>
    <row r="193" spans="1:35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80"/>
      <c r="L193" s="92"/>
      <c r="M193" s="91"/>
      <c r="N193" s="91"/>
      <c r="O193" s="92"/>
      <c r="P193" s="152"/>
      <c r="Q193" s="306"/>
      <c r="R193" s="175" t="str">
        <f>IF(C193="","",'OPĆI DIO'!$C$1)</f>
        <v/>
      </c>
      <c r="S193" s="40" t="str">
        <f t="shared" si="26"/>
        <v/>
      </c>
      <c r="T193" s="40" t="str">
        <f t="shared" si="27"/>
        <v/>
      </c>
      <c r="U193" s="40" t="str">
        <f t="shared" si="28"/>
        <v/>
      </c>
      <c r="V193" s="40" t="str">
        <f t="shared" si="29"/>
        <v/>
      </c>
      <c r="AF193" s="89" t="s">
        <v>4782</v>
      </c>
      <c r="AG193" s="40" t="s">
        <v>4783</v>
      </c>
      <c r="AH193" s="40" t="str">
        <f t="shared" si="30"/>
        <v>A679072</v>
      </c>
      <c r="AI193" s="40" t="str">
        <f>IFERROR(VLOOKUP(AH193,AKT!$E$4:$G$350,3,FALSE),"")</f>
        <v>0942</v>
      </c>
    </row>
    <row r="194" spans="1:35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80"/>
      <c r="L194" s="92"/>
      <c r="M194" s="91"/>
      <c r="N194" s="91"/>
      <c r="O194" s="92"/>
      <c r="P194" s="152"/>
      <c r="Q194" s="306"/>
      <c r="R194" s="175" t="str">
        <f>IF(C194="","",'OPĆI DIO'!$C$1)</f>
        <v/>
      </c>
      <c r="S194" s="40" t="str">
        <f t="shared" si="26"/>
        <v/>
      </c>
      <c r="T194" s="40" t="str">
        <f t="shared" si="27"/>
        <v/>
      </c>
      <c r="U194" s="40" t="str">
        <f t="shared" si="28"/>
        <v/>
      </c>
      <c r="V194" s="40" t="str">
        <f t="shared" si="29"/>
        <v/>
      </c>
      <c r="AF194" s="89" t="s">
        <v>4784</v>
      </c>
      <c r="AG194" s="40" t="s">
        <v>4785</v>
      </c>
      <c r="AH194" s="40" t="str">
        <f t="shared" si="30"/>
        <v>A679072</v>
      </c>
      <c r="AI194" s="40" t="str">
        <f>IFERROR(VLOOKUP(AH194,AKT!$E$4:$G$350,3,FALSE),"")</f>
        <v>0942</v>
      </c>
    </row>
    <row r="195" spans="1:35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80"/>
      <c r="L195" s="92"/>
      <c r="M195" s="91"/>
      <c r="N195" s="91"/>
      <c r="O195" s="92"/>
      <c r="P195" s="152"/>
      <c r="Q195" s="306"/>
      <c r="R195" s="175" t="str">
        <f>IF(C195="","",'OPĆI DIO'!$C$1)</f>
        <v/>
      </c>
      <c r="S195" s="40" t="str">
        <f t="shared" si="26"/>
        <v/>
      </c>
      <c r="T195" s="40" t="str">
        <f t="shared" si="27"/>
        <v/>
      </c>
      <c r="U195" s="40" t="str">
        <f t="shared" si="28"/>
        <v/>
      </c>
      <c r="V195" s="40" t="str">
        <f t="shared" si="29"/>
        <v/>
      </c>
      <c r="AF195" s="89" t="s">
        <v>4786</v>
      </c>
      <c r="AG195" s="40" t="s">
        <v>4787</v>
      </c>
      <c r="AH195" s="40" t="str">
        <f t="shared" si="30"/>
        <v>A679072</v>
      </c>
      <c r="AI195" s="40" t="str">
        <f>IFERROR(VLOOKUP(AH195,AKT!$E$4:$G$350,3,FALSE),"")</f>
        <v>0942</v>
      </c>
    </row>
    <row r="196" spans="1:35">
      <c r="A196" s="50"/>
      <c r="B196" s="45" t="str">
        <f t="shared" ref="B196:B259" si="31">IFERROR(VLOOKUP(A196,$W$6:$X$23,2,FALSE),"")</f>
        <v/>
      </c>
      <c r="C196" s="50"/>
      <c r="D196" s="45" t="str">
        <f t="shared" ref="D196:D259" si="32">IFERROR(VLOOKUP(C196,$Z$5:$AB$129,2,FALSE),"")</f>
        <v/>
      </c>
      <c r="E196" s="81"/>
      <c r="F196" s="45" t="str">
        <f t="shared" ref="F196:F259" si="33">IFERROR(VLOOKUP(E196,$AF$6:$AG$1763,2,FALSE),"")</f>
        <v/>
      </c>
      <c r="G196" s="45" t="str">
        <f t="shared" ref="G196:G259" si="34">IFERROR(VLOOKUP(E196,$AF$6:$AI$1763,4,FALSE),"")</f>
        <v/>
      </c>
      <c r="H196" s="80"/>
      <c r="I196" s="80"/>
      <c r="J196" s="80"/>
      <c r="K196" s="80"/>
      <c r="L196" s="92"/>
      <c r="M196" s="91"/>
      <c r="N196" s="91"/>
      <c r="O196" s="92"/>
      <c r="P196" s="152"/>
      <c r="Q196" s="306"/>
      <c r="R196" s="175" t="str">
        <f>IF(C196="","",'OPĆI DIO'!$C$1)</f>
        <v/>
      </c>
      <c r="S196" s="40" t="str">
        <f t="shared" ref="S196:S259" si="35">LEFT(C196,3)</f>
        <v/>
      </c>
      <c r="T196" s="40" t="str">
        <f t="shared" ref="T196:T259" si="36">LEFT(C196,2)</f>
        <v/>
      </c>
      <c r="U196" s="40" t="str">
        <f t="shared" ref="U196:U259" si="37">IF(V196="5",0,MID(G196,2,2))</f>
        <v/>
      </c>
      <c r="V196" s="40" t="str">
        <f t="shared" ref="V196:V259" si="38">LEFT(C196,1)</f>
        <v/>
      </c>
      <c r="AF196" s="89" t="s">
        <v>4788</v>
      </c>
      <c r="AG196" s="40" t="s">
        <v>4789</v>
      </c>
      <c r="AH196" s="40" t="str">
        <f t="shared" si="30"/>
        <v>A679072</v>
      </c>
      <c r="AI196" s="40" t="str">
        <f>IFERROR(VLOOKUP(AH196,AKT!$E$4:$G$350,3,FALSE),"")</f>
        <v>0942</v>
      </c>
    </row>
    <row r="197" spans="1:35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80"/>
      <c r="L197" s="92"/>
      <c r="M197" s="91"/>
      <c r="N197" s="91"/>
      <c r="O197" s="92"/>
      <c r="P197" s="152"/>
      <c r="Q197" s="306"/>
      <c r="R197" s="175" t="str">
        <f>IF(C197="","",'OPĆI DIO'!$C$1)</f>
        <v/>
      </c>
      <c r="S197" s="40" t="str">
        <f t="shared" si="35"/>
        <v/>
      </c>
      <c r="T197" s="40" t="str">
        <f t="shared" si="36"/>
        <v/>
      </c>
      <c r="U197" s="40" t="str">
        <f t="shared" si="37"/>
        <v/>
      </c>
      <c r="V197" s="40" t="str">
        <f t="shared" si="38"/>
        <v/>
      </c>
      <c r="AF197" s="89" t="s">
        <v>4790</v>
      </c>
      <c r="AG197" s="40" t="s">
        <v>4791</v>
      </c>
      <c r="AH197" s="40" t="str">
        <f t="shared" si="30"/>
        <v>A679072</v>
      </c>
      <c r="AI197" s="40" t="str">
        <f>IFERROR(VLOOKUP(AH197,AKT!$E$4:$G$350,3,FALSE),"")</f>
        <v>0942</v>
      </c>
    </row>
    <row r="198" spans="1:35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80"/>
      <c r="L198" s="92"/>
      <c r="M198" s="91"/>
      <c r="N198" s="91"/>
      <c r="O198" s="92"/>
      <c r="P198" s="152"/>
      <c r="Q198" s="306"/>
      <c r="R198" s="175" t="str">
        <f>IF(C198="","",'OPĆI DIO'!$C$1)</f>
        <v/>
      </c>
      <c r="S198" s="40" t="str">
        <f t="shared" si="35"/>
        <v/>
      </c>
      <c r="T198" s="40" t="str">
        <f t="shared" si="36"/>
        <v/>
      </c>
      <c r="U198" s="40" t="str">
        <f t="shared" si="37"/>
        <v/>
      </c>
      <c r="V198" s="40" t="str">
        <f t="shared" si="38"/>
        <v/>
      </c>
      <c r="AF198" s="89" t="s">
        <v>4792</v>
      </c>
      <c r="AG198" s="40" t="s">
        <v>4793</v>
      </c>
      <c r="AH198" s="40" t="str">
        <f t="shared" si="30"/>
        <v>A679072</v>
      </c>
      <c r="AI198" s="40" t="str">
        <f>IFERROR(VLOOKUP(AH198,AKT!$E$4:$G$350,3,FALSE),"")</f>
        <v>0942</v>
      </c>
    </row>
    <row r="199" spans="1:35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80"/>
      <c r="L199" s="92"/>
      <c r="M199" s="91"/>
      <c r="N199" s="91"/>
      <c r="O199" s="92"/>
      <c r="P199" s="152"/>
      <c r="Q199" s="306"/>
      <c r="R199" s="175" t="str">
        <f>IF(C199="","",'OPĆI DIO'!$C$1)</f>
        <v/>
      </c>
      <c r="S199" s="40" t="str">
        <f t="shared" si="35"/>
        <v/>
      </c>
      <c r="T199" s="40" t="str">
        <f t="shared" si="36"/>
        <v/>
      </c>
      <c r="U199" s="40" t="str">
        <f t="shared" si="37"/>
        <v/>
      </c>
      <c r="V199" s="40" t="str">
        <f t="shared" si="38"/>
        <v/>
      </c>
      <c r="AF199" s="89" t="s">
        <v>1015</v>
      </c>
      <c r="AG199" s="40" t="s">
        <v>1016</v>
      </c>
      <c r="AH199" s="40" t="str">
        <f t="shared" si="30"/>
        <v>A679072</v>
      </c>
      <c r="AI199" s="40" t="str">
        <f>IFERROR(VLOOKUP(AH199,AKT!$E$4:$G$350,3,FALSE),"")</f>
        <v>0942</v>
      </c>
    </row>
    <row r="200" spans="1:35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80"/>
      <c r="L200" s="92"/>
      <c r="M200" s="91"/>
      <c r="N200" s="91"/>
      <c r="O200" s="92"/>
      <c r="P200" s="152"/>
      <c r="Q200" s="306"/>
      <c r="R200" s="175" t="str">
        <f>IF(C200="","",'OPĆI DIO'!$C$1)</f>
        <v/>
      </c>
      <c r="S200" s="40" t="str">
        <f t="shared" si="35"/>
        <v/>
      </c>
      <c r="T200" s="40" t="str">
        <f t="shared" si="36"/>
        <v/>
      </c>
      <c r="U200" s="40" t="str">
        <f t="shared" si="37"/>
        <v/>
      </c>
      <c r="V200" s="40" t="str">
        <f t="shared" si="38"/>
        <v/>
      </c>
      <c r="AF200" s="89" t="s">
        <v>4794</v>
      </c>
      <c r="AG200" s="40" t="s">
        <v>4795</v>
      </c>
      <c r="AH200" s="40" t="str">
        <f t="shared" si="30"/>
        <v>A679072</v>
      </c>
      <c r="AI200" s="40" t="str">
        <f>IFERROR(VLOOKUP(AH200,AKT!$E$4:$G$350,3,FALSE),"")</f>
        <v>0942</v>
      </c>
    </row>
    <row r="201" spans="1:35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80"/>
      <c r="L201" s="92"/>
      <c r="M201" s="91"/>
      <c r="N201" s="91"/>
      <c r="O201" s="92"/>
      <c r="P201" s="152"/>
      <c r="Q201" s="306"/>
      <c r="R201" s="175" t="str">
        <f>IF(C201="","",'OPĆI DIO'!$C$1)</f>
        <v/>
      </c>
      <c r="S201" s="40" t="str">
        <f t="shared" si="35"/>
        <v/>
      </c>
      <c r="T201" s="40" t="str">
        <f t="shared" si="36"/>
        <v/>
      </c>
      <c r="U201" s="40" t="str">
        <f t="shared" si="37"/>
        <v/>
      </c>
      <c r="V201" s="40" t="str">
        <f t="shared" si="38"/>
        <v/>
      </c>
      <c r="AF201" s="89" t="s">
        <v>1485</v>
      </c>
      <c r="AG201" s="40" t="s">
        <v>1486</v>
      </c>
      <c r="AH201" s="40" t="str">
        <f t="shared" ref="AH201:AH264" si="39">LEFT(AF201,7)</f>
        <v>A679072</v>
      </c>
      <c r="AI201" s="40" t="str">
        <f>IFERROR(VLOOKUP(AH201,AKT!$E$4:$G$350,3,FALSE),"")</f>
        <v>0942</v>
      </c>
    </row>
    <row r="202" spans="1:35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80"/>
      <c r="L202" s="92"/>
      <c r="M202" s="91"/>
      <c r="N202" s="91"/>
      <c r="O202" s="92"/>
      <c r="P202" s="152"/>
      <c r="Q202" s="306"/>
      <c r="R202" s="175" t="str">
        <f>IF(C202="","",'OPĆI DIO'!$C$1)</f>
        <v/>
      </c>
      <c r="S202" s="40" t="str">
        <f t="shared" si="35"/>
        <v/>
      </c>
      <c r="T202" s="40" t="str">
        <f t="shared" si="36"/>
        <v/>
      </c>
      <c r="U202" s="40" t="str">
        <f t="shared" si="37"/>
        <v/>
      </c>
      <c r="V202" s="40" t="str">
        <f t="shared" si="38"/>
        <v/>
      </c>
      <c r="AF202" s="89" t="s">
        <v>1487</v>
      </c>
      <c r="AG202" s="40" t="s">
        <v>1488</v>
      </c>
      <c r="AH202" s="40" t="str">
        <f t="shared" si="39"/>
        <v>A679072</v>
      </c>
      <c r="AI202" s="40" t="str">
        <f>IFERROR(VLOOKUP(AH202,AKT!$E$4:$G$350,3,FALSE),"")</f>
        <v>0942</v>
      </c>
    </row>
    <row r="203" spans="1:35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80"/>
      <c r="L203" s="92"/>
      <c r="M203" s="91"/>
      <c r="N203" s="91"/>
      <c r="O203" s="92"/>
      <c r="P203" s="152"/>
      <c r="Q203" s="306"/>
      <c r="R203" s="175" t="str">
        <f>IF(C203="","",'OPĆI DIO'!$C$1)</f>
        <v/>
      </c>
      <c r="S203" s="40" t="str">
        <f t="shared" si="35"/>
        <v/>
      </c>
      <c r="T203" s="40" t="str">
        <f t="shared" si="36"/>
        <v/>
      </c>
      <c r="U203" s="40" t="str">
        <f t="shared" si="37"/>
        <v/>
      </c>
      <c r="V203" s="40" t="str">
        <f t="shared" si="38"/>
        <v/>
      </c>
      <c r="AF203" s="89" t="s">
        <v>4796</v>
      </c>
      <c r="AG203" s="40" t="s">
        <v>4797</v>
      </c>
      <c r="AH203" s="40" t="str">
        <f t="shared" si="39"/>
        <v>A679072</v>
      </c>
      <c r="AI203" s="40" t="str">
        <f>IFERROR(VLOOKUP(AH203,AKT!$E$4:$G$350,3,FALSE),"")</f>
        <v>0942</v>
      </c>
    </row>
    <row r="204" spans="1:35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80"/>
      <c r="L204" s="92"/>
      <c r="M204" s="91"/>
      <c r="N204" s="91"/>
      <c r="O204" s="92"/>
      <c r="P204" s="152"/>
      <c r="Q204" s="306"/>
      <c r="R204" s="175" t="str">
        <f>IF(C204="","",'OPĆI DIO'!$C$1)</f>
        <v/>
      </c>
      <c r="S204" s="40" t="str">
        <f t="shared" si="35"/>
        <v/>
      </c>
      <c r="T204" s="40" t="str">
        <f t="shared" si="36"/>
        <v/>
      </c>
      <c r="U204" s="40" t="str">
        <f t="shared" si="37"/>
        <v/>
      </c>
      <c r="V204" s="40" t="str">
        <f t="shared" si="38"/>
        <v/>
      </c>
      <c r="AF204" s="89" t="s">
        <v>4798</v>
      </c>
      <c r="AG204" s="40" t="s">
        <v>4799</v>
      </c>
      <c r="AH204" s="40" t="str">
        <f t="shared" si="39"/>
        <v>A679072</v>
      </c>
      <c r="AI204" s="40" t="str">
        <f>IFERROR(VLOOKUP(AH204,AKT!$E$4:$G$350,3,FALSE),"")</f>
        <v>0942</v>
      </c>
    </row>
    <row r="205" spans="1:35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80"/>
      <c r="L205" s="92"/>
      <c r="M205" s="91"/>
      <c r="N205" s="91"/>
      <c r="O205" s="92"/>
      <c r="P205" s="152"/>
      <c r="Q205" s="306"/>
      <c r="R205" s="175" t="str">
        <f>IF(C205="","",'OPĆI DIO'!$C$1)</f>
        <v/>
      </c>
      <c r="S205" s="40" t="str">
        <f t="shared" si="35"/>
        <v/>
      </c>
      <c r="T205" s="40" t="str">
        <f t="shared" si="36"/>
        <v/>
      </c>
      <c r="U205" s="40" t="str">
        <f t="shared" si="37"/>
        <v/>
      </c>
      <c r="V205" s="40" t="str">
        <f t="shared" si="38"/>
        <v/>
      </c>
      <c r="AF205" s="89" t="s">
        <v>4800</v>
      </c>
      <c r="AG205" s="40" t="s">
        <v>4801</v>
      </c>
      <c r="AH205" s="40" t="str">
        <f t="shared" si="39"/>
        <v>A679072</v>
      </c>
      <c r="AI205" s="40" t="str">
        <f>IFERROR(VLOOKUP(AH205,AKT!$E$4:$G$350,3,FALSE),"")</f>
        <v>0942</v>
      </c>
    </row>
    <row r="206" spans="1:35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80"/>
      <c r="L206" s="92"/>
      <c r="M206" s="91"/>
      <c r="N206" s="91"/>
      <c r="O206" s="92"/>
      <c r="P206" s="152"/>
      <c r="Q206" s="306"/>
      <c r="R206" s="175" t="str">
        <f>IF(C206="","",'OPĆI DIO'!$C$1)</f>
        <v/>
      </c>
      <c r="S206" s="40" t="str">
        <f t="shared" si="35"/>
        <v/>
      </c>
      <c r="T206" s="40" t="str">
        <f t="shared" si="36"/>
        <v/>
      </c>
      <c r="U206" s="40" t="str">
        <f t="shared" si="37"/>
        <v/>
      </c>
      <c r="V206" s="40" t="str">
        <f t="shared" si="38"/>
        <v/>
      </c>
      <c r="AF206" s="89" t="s">
        <v>1489</v>
      </c>
      <c r="AG206" s="40" t="s">
        <v>1490</v>
      </c>
      <c r="AH206" s="40" t="str">
        <f t="shared" si="39"/>
        <v>A679072</v>
      </c>
      <c r="AI206" s="40" t="str">
        <f>IFERROR(VLOOKUP(AH206,AKT!$E$4:$G$350,3,FALSE),"")</f>
        <v>0942</v>
      </c>
    </row>
    <row r="207" spans="1:35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80"/>
      <c r="L207" s="92"/>
      <c r="M207" s="91"/>
      <c r="N207" s="91"/>
      <c r="O207" s="92"/>
      <c r="P207" s="152"/>
      <c r="Q207" s="306"/>
      <c r="R207" s="175" t="str">
        <f>IF(C207="","",'OPĆI DIO'!$C$1)</f>
        <v/>
      </c>
      <c r="S207" s="40" t="str">
        <f t="shared" si="35"/>
        <v/>
      </c>
      <c r="T207" s="40" t="str">
        <f t="shared" si="36"/>
        <v/>
      </c>
      <c r="U207" s="40" t="str">
        <f t="shared" si="37"/>
        <v/>
      </c>
      <c r="V207" s="40" t="str">
        <f t="shared" si="38"/>
        <v/>
      </c>
      <c r="AF207" s="89" t="s">
        <v>1491</v>
      </c>
      <c r="AG207" s="40" t="s">
        <v>1492</v>
      </c>
      <c r="AH207" s="40" t="str">
        <f t="shared" si="39"/>
        <v>A679072</v>
      </c>
      <c r="AI207" s="40" t="str">
        <f>IFERROR(VLOOKUP(AH207,AKT!$E$4:$G$350,3,FALSE),"")</f>
        <v>0942</v>
      </c>
    </row>
    <row r="208" spans="1:35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80"/>
      <c r="L208" s="92"/>
      <c r="M208" s="91"/>
      <c r="N208" s="91"/>
      <c r="O208" s="92"/>
      <c r="P208" s="152"/>
      <c r="Q208" s="306"/>
      <c r="R208" s="175" t="str">
        <f>IF(C208="","",'OPĆI DIO'!$C$1)</f>
        <v/>
      </c>
      <c r="S208" s="40" t="str">
        <f t="shared" si="35"/>
        <v/>
      </c>
      <c r="T208" s="40" t="str">
        <f t="shared" si="36"/>
        <v/>
      </c>
      <c r="U208" s="40" t="str">
        <f t="shared" si="37"/>
        <v/>
      </c>
      <c r="V208" s="40" t="str">
        <f t="shared" si="38"/>
        <v/>
      </c>
      <c r="AF208" s="89" t="s">
        <v>1493</v>
      </c>
      <c r="AG208" s="40" t="s">
        <v>1494</v>
      </c>
      <c r="AH208" s="40" t="str">
        <f t="shared" si="39"/>
        <v>A679072</v>
      </c>
      <c r="AI208" s="40" t="str">
        <f>IFERROR(VLOOKUP(AH208,AKT!$E$4:$G$350,3,FALSE),"")</f>
        <v>0942</v>
      </c>
    </row>
    <row r="209" spans="1:35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80"/>
      <c r="L209" s="92"/>
      <c r="M209" s="91"/>
      <c r="N209" s="91"/>
      <c r="O209" s="92"/>
      <c r="P209" s="152"/>
      <c r="Q209" s="306"/>
      <c r="R209" s="175" t="str">
        <f>IF(C209="","",'OPĆI DIO'!$C$1)</f>
        <v/>
      </c>
      <c r="S209" s="40" t="str">
        <f t="shared" si="35"/>
        <v/>
      </c>
      <c r="T209" s="40" t="str">
        <f t="shared" si="36"/>
        <v/>
      </c>
      <c r="U209" s="40" t="str">
        <f t="shared" si="37"/>
        <v/>
      </c>
      <c r="V209" s="40" t="str">
        <f t="shared" si="38"/>
        <v/>
      </c>
      <c r="AF209" s="89" t="s">
        <v>1495</v>
      </c>
      <c r="AG209" s="40" t="s">
        <v>1496</v>
      </c>
      <c r="AH209" s="40" t="str">
        <f t="shared" si="39"/>
        <v>A679072</v>
      </c>
      <c r="AI209" s="40" t="str">
        <f>IFERROR(VLOOKUP(AH209,AKT!$E$4:$G$350,3,FALSE),"")</f>
        <v>0942</v>
      </c>
    </row>
    <row r="210" spans="1:35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80"/>
      <c r="L210" s="92"/>
      <c r="M210" s="91"/>
      <c r="N210" s="91"/>
      <c r="O210" s="92"/>
      <c r="P210" s="152"/>
      <c r="Q210" s="306"/>
      <c r="R210" s="175" t="str">
        <f>IF(C210="","",'OPĆI DIO'!$C$1)</f>
        <v/>
      </c>
      <c r="S210" s="40" t="str">
        <f t="shared" si="35"/>
        <v/>
      </c>
      <c r="T210" s="40" t="str">
        <f t="shared" si="36"/>
        <v/>
      </c>
      <c r="U210" s="40" t="str">
        <f t="shared" si="37"/>
        <v/>
      </c>
      <c r="V210" s="40" t="str">
        <f t="shared" si="38"/>
        <v/>
      </c>
      <c r="AF210" s="89" t="s">
        <v>4802</v>
      </c>
      <c r="AG210" s="40" t="s">
        <v>4803</v>
      </c>
      <c r="AH210" s="40" t="str">
        <f t="shared" si="39"/>
        <v>A679072</v>
      </c>
      <c r="AI210" s="40" t="str">
        <f>IFERROR(VLOOKUP(AH210,AKT!$E$4:$G$350,3,FALSE),"")</f>
        <v>0942</v>
      </c>
    </row>
    <row r="211" spans="1:35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80"/>
      <c r="L211" s="92"/>
      <c r="M211" s="91"/>
      <c r="N211" s="91"/>
      <c r="O211" s="92"/>
      <c r="P211" s="152"/>
      <c r="Q211" s="306"/>
      <c r="R211" s="175" t="str">
        <f>IF(C211="","",'OPĆI DIO'!$C$1)</f>
        <v/>
      </c>
      <c r="S211" s="40" t="str">
        <f t="shared" si="35"/>
        <v/>
      </c>
      <c r="T211" s="40" t="str">
        <f t="shared" si="36"/>
        <v/>
      </c>
      <c r="U211" s="40" t="str">
        <f t="shared" si="37"/>
        <v/>
      </c>
      <c r="V211" s="40" t="str">
        <f t="shared" si="38"/>
        <v/>
      </c>
      <c r="AF211" s="89" t="s">
        <v>4804</v>
      </c>
      <c r="AG211" s="40" t="s">
        <v>4594</v>
      </c>
      <c r="AH211" s="40" t="str">
        <f t="shared" si="39"/>
        <v>A679072</v>
      </c>
      <c r="AI211" s="40" t="str">
        <f>IFERROR(VLOOKUP(AH211,AKT!$E$4:$G$350,3,FALSE),"")</f>
        <v>0942</v>
      </c>
    </row>
    <row r="212" spans="1:35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80"/>
      <c r="L212" s="92"/>
      <c r="M212" s="91"/>
      <c r="N212" s="91"/>
      <c r="O212" s="92"/>
      <c r="P212" s="152"/>
      <c r="Q212" s="306"/>
      <c r="R212" s="175" t="str">
        <f>IF(C212="","",'OPĆI DIO'!$C$1)</f>
        <v/>
      </c>
      <c r="S212" s="40" t="str">
        <f t="shared" si="35"/>
        <v/>
      </c>
      <c r="T212" s="40" t="str">
        <f t="shared" si="36"/>
        <v/>
      </c>
      <c r="U212" s="40" t="str">
        <f t="shared" si="37"/>
        <v/>
      </c>
      <c r="V212" s="40" t="str">
        <f t="shared" si="38"/>
        <v/>
      </c>
      <c r="AF212" s="89" t="s">
        <v>1497</v>
      </c>
      <c r="AG212" s="40" t="s">
        <v>1498</v>
      </c>
      <c r="AH212" s="40" t="str">
        <f t="shared" si="39"/>
        <v>A679072</v>
      </c>
      <c r="AI212" s="40" t="str">
        <f>IFERROR(VLOOKUP(AH212,AKT!$E$4:$G$350,3,FALSE),"")</f>
        <v>0942</v>
      </c>
    </row>
    <row r="213" spans="1:35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80"/>
      <c r="L213" s="92"/>
      <c r="M213" s="91"/>
      <c r="N213" s="91"/>
      <c r="O213" s="92"/>
      <c r="P213" s="152"/>
      <c r="Q213" s="306"/>
      <c r="R213" s="175" t="str">
        <f>IF(C213="","",'OPĆI DIO'!$C$1)</f>
        <v/>
      </c>
      <c r="S213" s="40" t="str">
        <f t="shared" si="35"/>
        <v/>
      </c>
      <c r="T213" s="40" t="str">
        <f t="shared" si="36"/>
        <v/>
      </c>
      <c r="U213" s="40" t="str">
        <f t="shared" si="37"/>
        <v/>
      </c>
      <c r="V213" s="40" t="str">
        <f t="shared" si="38"/>
        <v/>
      </c>
      <c r="AF213" s="89" t="s">
        <v>1499</v>
      </c>
      <c r="AG213" s="40" t="s">
        <v>1500</v>
      </c>
      <c r="AH213" s="40" t="str">
        <f t="shared" si="39"/>
        <v>A679072</v>
      </c>
      <c r="AI213" s="40" t="str">
        <f>IFERROR(VLOOKUP(AH213,AKT!$E$4:$G$350,3,FALSE),"")</f>
        <v>0942</v>
      </c>
    </row>
    <row r="214" spans="1:35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80"/>
      <c r="L214" s="92"/>
      <c r="M214" s="91"/>
      <c r="N214" s="91"/>
      <c r="O214" s="92"/>
      <c r="P214" s="152"/>
      <c r="Q214" s="306"/>
      <c r="R214" s="175" t="str">
        <f>IF(C214="","",'OPĆI DIO'!$C$1)</f>
        <v/>
      </c>
      <c r="S214" s="40" t="str">
        <f t="shared" si="35"/>
        <v/>
      </c>
      <c r="T214" s="40" t="str">
        <f t="shared" si="36"/>
        <v/>
      </c>
      <c r="U214" s="40" t="str">
        <f t="shared" si="37"/>
        <v/>
      </c>
      <c r="V214" s="40" t="str">
        <f t="shared" si="38"/>
        <v/>
      </c>
      <c r="AF214" s="89" t="s">
        <v>1501</v>
      </c>
      <c r="AG214" s="40" t="s">
        <v>1502</v>
      </c>
      <c r="AH214" s="40" t="str">
        <f t="shared" si="39"/>
        <v>A679072</v>
      </c>
      <c r="AI214" s="40" t="str">
        <f>IFERROR(VLOOKUP(AH214,AKT!$E$4:$G$350,3,FALSE),"")</f>
        <v>0942</v>
      </c>
    </row>
    <row r="215" spans="1:35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80"/>
      <c r="L215" s="92"/>
      <c r="M215" s="91"/>
      <c r="N215" s="91"/>
      <c r="O215" s="92"/>
      <c r="P215" s="152"/>
      <c r="Q215" s="306"/>
      <c r="R215" s="175" t="str">
        <f>IF(C215="","",'OPĆI DIO'!$C$1)</f>
        <v/>
      </c>
      <c r="S215" s="40" t="str">
        <f t="shared" si="35"/>
        <v/>
      </c>
      <c r="T215" s="40" t="str">
        <f t="shared" si="36"/>
        <v/>
      </c>
      <c r="U215" s="40" t="str">
        <f t="shared" si="37"/>
        <v/>
      </c>
      <c r="V215" s="40" t="str">
        <f t="shared" si="38"/>
        <v/>
      </c>
      <c r="AF215" s="89" t="s">
        <v>4805</v>
      </c>
      <c r="AG215" s="40" t="s">
        <v>4806</v>
      </c>
      <c r="AH215" s="40" t="str">
        <f t="shared" si="39"/>
        <v>A679072</v>
      </c>
      <c r="AI215" s="40" t="str">
        <f>IFERROR(VLOOKUP(AH215,AKT!$E$4:$G$350,3,FALSE),"")</f>
        <v>0942</v>
      </c>
    </row>
    <row r="216" spans="1:35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80"/>
      <c r="L216" s="92"/>
      <c r="M216" s="91"/>
      <c r="N216" s="91"/>
      <c r="O216" s="92"/>
      <c r="P216" s="152"/>
      <c r="Q216" s="306"/>
      <c r="R216" s="175" t="str">
        <f>IF(C216="","",'OPĆI DIO'!$C$1)</f>
        <v/>
      </c>
      <c r="S216" s="40" t="str">
        <f t="shared" si="35"/>
        <v/>
      </c>
      <c r="T216" s="40" t="str">
        <f t="shared" si="36"/>
        <v/>
      </c>
      <c r="U216" s="40" t="str">
        <f t="shared" si="37"/>
        <v/>
      </c>
      <c r="V216" s="40" t="str">
        <f t="shared" si="38"/>
        <v/>
      </c>
      <c r="AF216" s="89" t="s">
        <v>4807</v>
      </c>
      <c r="AG216" s="40" t="s">
        <v>4808</v>
      </c>
      <c r="AH216" s="40" t="str">
        <f t="shared" si="39"/>
        <v>A679072</v>
      </c>
      <c r="AI216" s="40" t="str">
        <f>IFERROR(VLOOKUP(AH216,AKT!$E$4:$G$350,3,FALSE),"")</f>
        <v>0942</v>
      </c>
    </row>
    <row r="217" spans="1:35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80"/>
      <c r="L217" s="92"/>
      <c r="M217" s="91"/>
      <c r="N217" s="91"/>
      <c r="O217" s="92"/>
      <c r="P217" s="152"/>
      <c r="Q217" s="306"/>
      <c r="R217" s="175" t="str">
        <f>IF(C217="","",'OPĆI DIO'!$C$1)</f>
        <v/>
      </c>
      <c r="S217" s="40" t="str">
        <f t="shared" si="35"/>
        <v/>
      </c>
      <c r="T217" s="40" t="str">
        <f t="shared" si="36"/>
        <v/>
      </c>
      <c r="U217" s="40" t="str">
        <f t="shared" si="37"/>
        <v/>
      </c>
      <c r="V217" s="40" t="str">
        <f t="shared" si="38"/>
        <v/>
      </c>
      <c r="AF217" s="89" t="s">
        <v>4809</v>
      </c>
      <c r="AG217" s="40" t="s">
        <v>4810</v>
      </c>
      <c r="AH217" s="40" t="str">
        <f t="shared" si="39"/>
        <v>A679072</v>
      </c>
      <c r="AI217" s="40" t="str">
        <f>IFERROR(VLOOKUP(AH217,AKT!$E$4:$G$350,3,FALSE),"")</f>
        <v>0942</v>
      </c>
    </row>
    <row r="218" spans="1:35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80"/>
      <c r="L218" s="92"/>
      <c r="M218" s="91"/>
      <c r="N218" s="91"/>
      <c r="O218" s="92"/>
      <c r="P218" s="152"/>
      <c r="Q218" s="306"/>
      <c r="R218" s="175" t="str">
        <f>IF(C218="","",'OPĆI DIO'!$C$1)</f>
        <v/>
      </c>
      <c r="S218" s="40" t="str">
        <f t="shared" si="35"/>
        <v/>
      </c>
      <c r="T218" s="40" t="str">
        <f t="shared" si="36"/>
        <v/>
      </c>
      <c r="U218" s="40" t="str">
        <f t="shared" si="37"/>
        <v/>
      </c>
      <c r="V218" s="40" t="str">
        <f t="shared" si="38"/>
        <v/>
      </c>
      <c r="AF218" s="89" t="s">
        <v>1503</v>
      </c>
      <c r="AG218" s="40" t="s">
        <v>1504</v>
      </c>
      <c r="AH218" s="40" t="str">
        <f t="shared" si="39"/>
        <v>A679072</v>
      </c>
      <c r="AI218" s="40" t="str">
        <f>IFERROR(VLOOKUP(AH218,AKT!$E$4:$G$350,3,FALSE),"")</f>
        <v>0942</v>
      </c>
    </row>
    <row r="219" spans="1:35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80"/>
      <c r="L219" s="92"/>
      <c r="M219" s="91"/>
      <c r="N219" s="91"/>
      <c r="O219" s="92"/>
      <c r="P219" s="152"/>
      <c r="Q219" s="306"/>
      <c r="R219" s="175" t="str">
        <f>IF(C219="","",'OPĆI DIO'!$C$1)</f>
        <v/>
      </c>
      <c r="S219" s="40" t="str">
        <f t="shared" si="35"/>
        <v/>
      </c>
      <c r="T219" s="40" t="str">
        <f t="shared" si="36"/>
        <v/>
      </c>
      <c r="U219" s="40" t="str">
        <f t="shared" si="37"/>
        <v/>
      </c>
      <c r="V219" s="40" t="str">
        <f t="shared" si="38"/>
        <v/>
      </c>
      <c r="AF219" s="89" t="s">
        <v>1505</v>
      </c>
      <c r="AG219" s="40" t="s">
        <v>1506</v>
      </c>
      <c r="AH219" s="40" t="str">
        <f t="shared" si="39"/>
        <v>A679072</v>
      </c>
      <c r="AI219" s="40" t="str">
        <f>IFERROR(VLOOKUP(AH219,AKT!$E$4:$G$350,3,FALSE),"")</f>
        <v>0942</v>
      </c>
    </row>
    <row r="220" spans="1:35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80"/>
      <c r="L220" s="92"/>
      <c r="M220" s="91"/>
      <c r="N220" s="91"/>
      <c r="O220" s="92"/>
      <c r="P220" s="152"/>
      <c r="Q220" s="306"/>
      <c r="R220" s="175" t="str">
        <f>IF(C220="","",'OPĆI DIO'!$C$1)</f>
        <v/>
      </c>
      <c r="S220" s="40" t="str">
        <f t="shared" si="35"/>
        <v/>
      </c>
      <c r="T220" s="40" t="str">
        <f t="shared" si="36"/>
        <v/>
      </c>
      <c r="U220" s="40" t="str">
        <f t="shared" si="37"/>
        <v/>
      </c>
      <c r="V220" s="40" t="str">
        <f t="shared" si="38"/>
        <v/>
      </c>
      <c r="AF220" s="89" t="s">
        <v>1507</v>
      </c>
      <c r="AG220" s="40" t="s">
        <v>1508</v>
      </c>
      <c r="AH220" s="40" t="str">
        <f t="shared" si="39"/>
        <v>A679072</v>
      </c>
      <c r="AI220" s="40" t="str">
        <f>IFERROR(VLOOKUP(AH220,AKT!$E$4:$G$350,3,FALSE),"")</f>
        <v>0942</v>
      </c>
    </row>
    <row r="221" spans="1:35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80"/>
      <c r="L221" s="92"/>
      <c r="M221" s="91"/>
      <c r="N221" s="91"/>
      <c r="O221" s="92"/>
      <c r="P221" s="152"/>
      <c r="Q221" s="306"/>
      <c r="R221" s="175" t="str">
        <f>IF(C221="","",'OPĆI DIO'!$C$1)</f>
        <v/>
      </c>
      <c r="S221" s="40" t="str">
        <f t="shared" si="35"/>
        <v/>
      </c>
      <c r="T221" s="40" t="str">
        <f t="shared" si="36"/>
        <v/>
      </c>
      <c r="U221" s="40" t="str">
        <f t="shared" si="37"/>
        <v/>
      </c>
      <c r="V221" s="40" t="str">
        <f t="shared" si="38"/>
        <v/>
      </c>
      <c r="AF221" s="89" t="s">
        <v>1509</v>
      </c>
      <c r="AG221" s="40" t="s">
        <v>1510</v>
      </c>
      <c r="AH221" s="40" t="str">
        <f t="shared" si="39"/>
        <v>A679072</v>
      </c>
      <c r="AI221" s="40" t="str">
        <f>IFERROR(VLOOKUP(AH221,AKT!$E$4:$G$350,3,FALSE),"")</f>
        <v>0942</v>
      </c>
    </row>
    <row r="222" spans="1:35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80"/>
      <c r="L222" s="92"/>
      <c r="M222" s="91"/>
      <c r="N222" s="91"/>
      <c r="O222" s="92"/>
      <c r="P222" s="152"/>
      <c r="Q222" s="306"/>
      <c r="R222" s="175" t="str">
        <f>IF(C222="","",'OPĆI DIO'!$C$1)</f>
        <v/>
      </c>
      <c r="S222" s="40" t="str">
        <f t="shared" si="35"/>
        <v/>
      </c>
      <c r="T222" s="40" t="str">
        <f t="shared" si="36"/>
        <v/>
      </c>
      <c r="U222" s="40" t="str">
        <f t="shared" si="37"/>
        <v/>
      </c>
      <c r="V222" s="40" t="str">
        <f t="shared" si="38"/>
        <v/>
      </c>
      <c r="AF222" s="89" t="s">
        <v>4811</v>
      </c>
      <c r="AG222" s="40" t="s">
        <v>4812</v>
      </c>
      <c r="AH222" s="40" t="str">
        <f t="shared" si="39"/>
        <v>A679072</v>
      </c>
      <c r="AI222" s="40" t="str">
        <f>IFERROR(VLOOKUP(AH222,AKT!$E$4:$G$350,3,FALSE),"")</f>
        <v>0942</v>
      </c>
    </row>
    <row r="223" spans="1:35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80"/>
      <c r="L223" s="92"/>
      <c r="M223" s="91"/>
      <c r="N223" s="91"/>
      <c r="O223" s="92"/>
      <c r="P223" s="152"/>
      <c r="Q223" s="306"/>
      <c r="R223" s="175" t="str">
        <f>IF(C223="","",'OPĆI DIO'!$C$1)</f>
        <v/>
      </c>
      <c r="S223" s="40" t="str">
        <f t="shared" si="35"/>
        <v/>
      </c>
      <c r="T223" s="40" t="str">
        <f t="shared" si="36"/>
        <v/>
      </c>
      <c r="U223" s="40" t="str">
        <f t="shared" si="37"/>
        <v/>
      </c>
      <c r="V223" s="40" t="str">
        <f t="shared" si="38"/>
        <v/>
      </c>
      <c r="AF223" s="89" t="s">
        <v>4813</v>
      </c>
      <c r="AG223" s="40" t="s">
        <v>4814</v>
      </c>
      <c r="AH223" s="40" t="str">
        <f t="shared" si="39"/>
        <v>A679072</v>
      </c>
      <c r="AI223" s="40" t="str">
        <f>IFERROR(VLOOKUP(AH223,AKT!$E$4:$G$350,3,FALSE),"")</f>
        <v>0942</v>
      </c>
    </row>
    <row r="224" spans="1:35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80"/>
      <c r="L224" s="92"/>
      <c r="M224" s="91"/>
      <c r="N224" s="91"/>
      <c r="O224" s="92"/>
      <c r="P224" s="152"/>
      <c r="Q224" s="306"/>
      <c r="R224" s="175" t="str">
        <f>IF(C224="","",'OPĆI DIO'!$C$1)</f>
        <v/>
      </c>
      <c r="S224" s="40" t="str">
        <f t="shared" si="35"/>
        <v/>
      </c>
      <c r="T224" s="40" t="str">
        <f t="shared" si="36"/>
        <v/>
      </c>
      <c r="U224" s="40" t="str">
        <f t="shared" si="37"/>
        <v/>
      </c>
      <c r="V224" s="40" t="str">
        <f t="shared" si="38"/>
        <v/>
      </c>
      <c r="AF224" s="89" t="s">
        <v>1511</v>
      </c>
      <c r="AG224" s="40" t="s">
        <v>1512</v>
      </c>
      <c r="AH224" s="40" t="str">
        <f t="shared" si="39"/>
        <v>A679072</v>
      </c>
      <c r="AI224" s="40" t="str">
        <f>IFERROR(VLOOKUP(AH224,AKT!$E$4:$G$350,3,FALSE),"")</f>
        <v>0942</v>
      </c>
    </row>
    <row r="225" spans="1:35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80"/>
      <c r="L225" s="92"/>
      <c r="M225" s="91"/>
      <c r="N225" s="91"/>
      <c r="O225" s="92"/>
      <c r="P225" s="152"/>
      <c r="Q225" s="306"/>
      <c r="R225" s="175" t="str">
        <f>IF(C225="","",'OPĆI DIO'!$C$1)</f>
        <v/>
      </c>
      <c r="S225" s="40" t="str">
        <f t="shared" si="35"/>
        <v/>
      </c>
      <c r="T225" s="40" t="str">
        <f t="shared" si="36"/>
        <v/>
      </c>
      <c r="U225" s="40" t="str">
        <f t="shared" si="37"/>
        <v/>
      </c>
      <c r="V225" s="40" t="str">
        <f t="shared" si="38"/>
        <v/>
      </c>
      <c r="AF225" s="89" t="s">
        <v>1513</v>
      </c>
      <c r="AG225" s="40" t="s">
        <v>1514</v>
      </c>
      <c r="AH225" s="40" t="str">
        <f t="shared" si="39"/>
        <v>A679072</v>
      </c>
      <c r="AI225" s="40" t="str">
        <f>IFERROR(VLOOKUP(AH225,AKT!$E$4:$G$350,3,FALSE),"")</f>
        <v>0942</v>
      </c>
    </row>
    <row r="226" spans="1:35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80"/>
      <c r="L226" s="92"/>
      <c r="M226" s="91"/>
      <c r="N226" s="91"/>
      <c r="O226" s="92"/>
      <c r="P226" s="152"/>
      <c r="Q226" s="306"/>
      <c r="R226" s="175" t="str">
        <f>IF(C226="","",'OPĆI DIO'!$C$1)</f>
        <v/>
      </c>
      <c r="S226" s="40" t="str">
        <f t="shared" si="35"/>
        <v/>
      </c>
      <c r="T226" s="40" t="str">
        <f t="shared" si="36"/>
        <v/>
      </c>
      <c r="U226" s="40" t="str">
        <f t="shared" si="37"/>
        <v/>
      </c>
      <c r="V226" s="40" t="str">
        <f t="shared" si="38"/>
        <v/>
      </c>
      <c r="AF226" s="89" t="s">
        <v>1515</v>
      </c>
      <c r="AG226" s="40" t="s">
        <v>1516</v>
      </c>
      <c r="AH226" s="40" t="str">
        <f t="shared" si="39"/>
        <v>A679072</v>
      </c>
      <c r="AI226" s="40" t="str">
        <f>IFERROR(VLOOKUP(AH226,AKT!$E$4:$G$350,3,FALSE),"")</f>
        <v>0942</v>
      </c>
    </row>
    <row r="227" spans="1:35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80"/>
      <c r="L227" s="92"/>
      <c r="M227" s="91"/>
      <c r="N227" s="91"/>
      <c r="O227" s="92"/>
      <c r="P227" s="152"/>
      <c r="Q227" s="306"/>
      <c r="R227" s="175" t="str">
        <f>IF(C227="","",'OPĆI DIO'!$C$1)</f>
        <v/>
      </c>
      <c r="S227" s="40" t="str">
        <f t="shared" si="35"/>
        <v/>
      </c>
      <c r="T227" s="40" t="str">
        <f t="shared" si="36"/>
        <v/>
      </c>
      <c r="U227" s="40" t="str">
        <f t="shared" si="37"/>
        <v/>
      </c>
      <c r="V227" s="40" t="str">
        <f t="shared" si="38"/>
        <v/>
      </c>
      <c r="AF227" s="89" t="s">
        <v>4815</v>
      </c>
      <c r="AG227" s="40" t="s">
        <v>4816</v>
      </c>
      <c r="AH227" s="40" t="str">
        <f t="shared" si="39"/>
        <v>A679072</v>
      </c>
      <c r="AI227" s="40" t="str">
        <f>IFERROR(VLOOKUP(AH227,AKT!$E$4:$G$350,3,FALSE),"")</f>
        <v>0942</v>
      </c>
    </row>
    <row r="228" spans="1:35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80"/>
      <c r="L228" s="92"/>
      <c r="M228" s="91"/>
      <c r="N228" s="91"/>
      <c r="O228" s="92"/>
      <c r="P228" s="152"/>
      <c r="Q228" s="306"/>
      <c r="R228" s="175" t="str">
        <f>IF(C228="","",'OPĆI DIO'!$C$1)</f>
        <v/>
      </c>
      <c r="S228" s="40" t="str">
        <f t="shared" si="35"/>
        <v/>
      </c>
      <c r="T228" s="40" t="str">
        <f t="shared" si="36"/>
        <v/>
      </c>
      <c r="U228" s="40" t="str">
        <f t="shared" si="37"/>
        <v/>
      </c>
      <c r="V228" s="40" t="str">
        <f t="shared" si="38"/>
        <v/>
      </c>
      <c r="AF228" s="89" t="s">
        <v>1517</v>
      </c>
      <c r="AG228" s="40" t="s">
        <v>1518</v>
      </c>
      <c r="AH228" s="40" t="str">
        <f t="shared" si="39"/>
        <v>A679072</v>
      </c>
      <c r="AI228" s="40" t="str">
        <f>IFERROR(VLOOKUP(AH228,AKT!$E$4:$G$350,3,FALSE),"")</f>
        <v>0942</v>
      </c>
    </row>
    <row r="229" spans="1:35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80"/>
      <c r="L229" s="92"/>
      <c r="M229" s="91"/>
      <c r="N229" s="91"/>
      <c r="O229" s="92"/>
      <c r="P229" s="152"/>
      <c r="Q229" s="306"/>
      <c r="R229" s="175" t="str">
        <f>IF(C229="","",'OPĆI DIO'!$C$1)</f>
        <v/>
      </c>
      <c r="S229" s="40" t="str">
        <f t="shared" si="35"/>
        <v/>
      </c>
      <c r="T229" s="40" t="str">
        <f t="shared" si="36"/>
        <v/>
      </c>
      <c r="U229" s="40" t="str">
        <f t="shared" si="37"/>
        <v/>
      </c>
      <c r="V229" s="40" t="str">
        <f t="shared" si="38"/>
        <v/>
      </c>
      <c r="AF229" s="89" t="s">
        <v>1519</v>
      </c>
      <c r="AG229" s="40" t="s">
        <v>1520</v>
      </c>
      <c r="AH229" s="40" t="str">
        <f t="shared" si="39"/>
        <v>A679072</v>
      </c>
      <c r="AI229" s="40" t="str">
        <f>IFERROR(VLOOKUP(AH229,AKT!$E$4:$G$350,3,FALSE),"")</f>
        <v>0942</v>
      </c>
    </row>
    <row r="230" spans="1:35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80"/>
      <c r="L230" s="92"/>
      <c r="M230" s="91"/>
      <c r="N230" s="91"/>
      <c r="O230" s="92"/>
      <c r="P230" s="152"/>
      <c r="Q230" s="306"/>
      <c r="R230" s="175" t="str">
        <f>IF(C230="","",'OPĆI DIO'!$C$1)</f>
        <v/>
      </c>
      <c r="S230" s="40" t="str">
        <f t="shared" si="35"/>
        <v/>
      </c>
      <c r="T230" s="40" t="str">
        <f t="shared" si="36"/>
        <v/>
      </c>
      <c r="U230" s="40" t="str">
        <f t="shared" si="37"/>
        <v/>
      </c>
      <c r="V230" s="40" t="str">
        <f t="shared" si="38"/>
        <v/>
      </c>
      <c r="AF230" s="89" t="s">
        <v>1521</v>
      </c>
      <c r="AG230" s="40" t="s">
        <v>1522</v>
      </c>
      <c r="AH230" s="40" t="str">
        <f t="shared" si="39"/>
        <v>A679072</v>
      </c>
      <c r="AI230" s="40" t="str">
        <f>IFERROR(VLOOKUP(AH230,AKT!$E$4:$G$350,3,FALSE),"")</f>
        <v>0942</v>
      </c>
    </row>
    <row r="231" spans="1:35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80"/>
      <c r="L231" s="92"/>
      <c r="M231" s="91"/>
      <c r="N231" s="91"/>
      <c r="O231" s="92"/>
      <c r="P231" s="152"/>
      <c r="Q231" s="306"/>
      <c r="R231" s="175" t="str">
        <f>IF(C231="","",'OPĆI DIO'!$C$1)</f>
        <v/>
      </c>
      <c r="S231" s="40" t="str">
        <f t="shared" si="35"/>
        <v/>
      </c>
      <c r="T231" s="40" t="str">
        <f t="shared" si="36"/>
        <v/>
      </c>
      <c r="U231" s="40" t="str">
        <f t="shared" si="37"/>
        <v/>
      </c>
      <c r="V231" s="40" t="str">
        <f t="shared" si="38"/>
        <v/>
      </c>
      <c r="AF231" s="89" t="s">
        <v>1523</v>
      </c>
      <c r="AG231" s="40" t="s">
        <v>1524</v>
      </c>
      <c r="AH231" s="40" t="str">
        <f t="shared" si="39"/>
        <v>A679072</v>
      </c>
      <c r="AI231" s="40" t="str">
        <f>IFERROR(VLOOKUP(AH231,AKT!$E$4:$G$350,3,FALSE),"")</f>
        <v>0942</v>
      </c>
    </row>
    <row r="232" spans="1:35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80"/>
      <c r="L232" s="92"/>
      <c r="M232" s="91"/>
      <c r="N232" s="91"/>
      <c r="O232" s="92"/>
      <c r="P232" s="152"/>
      <c r="Q232" s="306"/>
      <c r="R232" s="175" t="str">
        <f>IF(C232="","",'OPĆI DIO'!$C$1)</f>
        <v/>
      </c>
      <c r="S232" s="40" t="str">
        <f t="shared" si="35"/>
        <v/>
      </c>
      <c r="T232" s="40" t="str">
        <f t="shared" si="36"/>
        <v/>
      </c>
      <c r="U232" s="40" t="str">
        <f t="shared" si="37"/>
        <v/>
      </c>
      <c r="V232" s="40" t="str">
        <f t="shared" si="38"/>
        <v/>
      </c>
      <c r="AF232" s="89" t="s">
        <v>4817</v>
      </c>
      <c r="AG232" s="40" t="s">
        <v>4818</v>
      </c>
      <c r="AH232" s="40" t="str">
        <f t="shared" si="39"/>
        <v>A679072</v>
      </c>
      <c r="AI232" s="40" t="str">
        <f>IFERROR(VLOOKUP(AH232,AKT!$E$4:$G$350,3,FALSE),"")</f>
        <v>0942</v>
      </c>
    </row>
    <row r="233" spans="1:35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80"/>
      <c r="L233" s="92"/>
      <c r="M233" s="91"/>
      <c r="N233" s="91"/>
      <c r="O233" s="92"/>
      <c r="P233" s="152"/>
      <c r="Q233" s="306"/>
      <c r="R233" s="175" t="str">
        <f>IF(C233="","",'OPĆI DIO'!$C$1)</f>
        <v/>
      </c>
      <c r="S233" s="40" t="str">
        <f t="shared" si="35"/>
        <v/>
      </c>
      <c r="T233" s="40" t="str">
        <f t="shared" si="36"/>
        <v/>
      </c>
      <c r="U233" s="40" t="str">
        <f t="shared" si="37"/>
        <v/>
      </c>
      <c r="V233" s="40" t="str">
        <f t="shared" si="38"/>
        <v/>
      </c>
      <c r="AF233" s="89" t="s">
        <v>4819</v>
      </c>
      <c r="AG233" s="40" t="s">
        <v>4820</v>
      </c>
      <c r="AH233" s="40" t="str">
        <f t="shared" si="39"/>
        <v>A679072</v>
      </c>
      <c r="AI233" s="40" t="str">
        <f>IFERROR(VLOOKUP(AH233,AKT!$E$4:$G$350,3,FALSE),"")</f>
        <v>0942</v>
      </c>
    </row>
    <row r="234" spans="1:35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80"/>
      <c r="L234" s="92"/>
      <c r="M234" s="91"/>
      <c r="N234" s="91"/>
      <c r="O234" s="92"/>
      <c r="P234" s="152"/>
      <c r="Q234" s="306"/>
      <c r="R234" s="175" t="str">
        <f>IF(C234="","",'OPĆI DIO'!$C$1)</f>
        <v/>
      </c>
      <c r="S234" s="40" t="str">
        <f t="shared" si="35"/>
        <v/>
      </c>
      <c r="T234" s="40" t="str">
        <f t="shared" si="36"/>
        <v/>
      </c>
      <c r="U234" s="40" t="str">
        <f t="shared" si="37"/>
        <v/>
      </c>
      <c r="V234" s="40" t="str">
        <f t="shared" si="38"/>
        <v/>
      </c>
      <c r="AF234" s="89" t="s">
        <v>1525</v>
      </c>
      <c r="AG234" s="40" t="s">
        <v>1526</v>
      </c>
      <c r="AH234" s="40" t="str">
        <f t="shared" si="39"/>
        <v>A679072</v>
      </c>
      <c r="AI234" s="40" t="str">
        <f>IFERROR(VLOOKUP(AH234,AKT!$E$4:$G$350,3,FALSE),"")</f>
        <v>0942</v>
      </c>
    </row>
    <row r="235" spans="1:35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80"/>
      <c r="L235" s="92"/>
      <c r="M235" s="91"/>
      <c r="N235" s="91"/>
      <c r="O235" s="92"/>
      <c r="P235" s="152"/>
      <c r="Q235" s="306"/>
      <c r="R235" s="175" t="str">
        <f>IF(C235="","",'OPĆI DIO'!$C$1)</f>
        <v/>
      </c>
      <c r="S235" s="40" t="str">
        <f t="shared" si="35"/>
        <v/>
      </c>
      <c r="T235" s="40" t="str">
        <f t="shared" si="36"/>
        <v/>
      </c>
      <c r="U235" s="40" t="str">
        <f t="shared" si="37"/>
        <v/>
      </c>
      <c r="V235" s="40" t="str">
        <f t="shared" si="38"/>
        <v/>
      </c>
      <c r="AF235" s="89" t="s">
        <v>1527</v>
      </c>
      <c r="AG235" s="40" t="s">
        <v>1528</v>
      </c>
      <c r="AH235" s="40" t="str">
        <f t="shared" si="39"/>
        <v>A679072</v>
      </c>
      <c r="AI235" s="40" t="str">
        <f>IFERROR(VLOOKUP(AH235,AKT!$E$4:$G$350,3,FALSE),"")</f>
        <v>0942</v>
      </c>
    </row>
    <row r="236" spans="1:35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80"/>
      <c r="L236" s="92"/>
      <c r="M236" s="91"/>
      <c r="N236" s="91"/>
      <c r="O236" s="92"/>
      <c r="P236" s="152"/>
      <c r="Q236" s="306"/>
      <c r="R236" s="175" t="str">
        <f>IF(C236="","",'OPĆI DIO'!$C$1)</f>
        <v/>
      </c>
      <c r="S236" s="40" t="str">
        <f t="shared" si="35"/>
        <v/>
      </c>
      <c r="T236" s="40" t="str">
        <f t="shared" si="36"/>
        <v/>
      </c>
      <c r="U236" s="40" t="str">
        <f t="shared" si="37"/>
        <v/>
      </c>
      <c r="V236" s="40" t="str">
        <f t="shared" si="38"/>
        <v/>
      </c>
      <c r="AF236" s="89" t="s">
        <v>4821</v>
      </c>
      <c r="AG236" s="40" t="s">
        <v>4822</v>
      </c>
      <c r="AH236" s="40" t="str">
        <f t="shared" si="39"/>
        <v>A679072</v>
      </c>
      <c r="AI236" s="40" t="str">
        <f>IFERROR(VLOOKUP(AH236,AKT!$E$4:$G$350,3,FALSE),"")</f>
        <v>0942</v>
      </c>
    </row>
    <row r="237" spans="1:35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80"/>
      <c r="L237" s="92"/>
      <c r="M237" s="91"/>
      <c r="N237" s="91"/>
      <c r="O237" s="92"/>
      <c r="P237" s="152"/>
      <c r="Q237" s="306"/>
      <c r="R237" s="175" t="str">
        <f>IF(C237="","",'OPĆI DIO'!$C$1)</f>
        <v/>
      </c>
      <c r="S237" s="40" t="str">
        <f t="shared" si="35"/>
        <v/>
      </c>
      <c r="T237" s="40" t="str">
        <f t="shared" si="36"/>
        <v/>
      </c>
      <c r="U237" s="40" t="str">
        <f t="shared" si="37"/>
        <v/>
      </c>
      <c r="V237" s="40" t="str">
        <f t="shared" si="38"/>
        <v/>
      </c>
      <c r="AF237" s="89" t="s">
        <v>4823</v>
      </c>
      <c r="AG237" s="40" t="s">
        <v>1496</v>
      </c>
      <c r="AH237" s="40" t="str">
        <f t="shared" si="39"/>
        <v>A679072</v>
      </c>
      <c r="AI237" s="40" t="str">
        <f>IFERROR(VLOOKUP(AH237,AKT!$E$4:$G$350,3,FALSE),"")</f>
        <v>0942</v>
      </c>
    </row>
    <row r="238" spans="1:35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80"/>
      <c r="L238" s="92"/>
      <c r="M238" s="91"/>
      <c r="N238" s="91"/>
      <c r="O238" s="92"/>
      <c r="P238" s="152"/>
      <c r="Q238" s="306"/>
      <c r="R238" s="175" t="str">
        <f>IF(C238="","",'OPĆI DIO'!$C$1)</f>
        <v/>
      </c>
      <c r="S238" s="40" t="str">
        <f t="shared" si="35"/>
        <v/>
      </c>
      <c r="T238" s="40" t="str">
        <f t="shared" si="36"/>
        <v/>
      </c>
      <c r="U238" s="40" t="str">
        <f t="shared" si="37"/>
        <v/>
      </c>
      <c r="V238" s="40" t="str">
        <f t="shared" si="38"/>
        <v/>
      </c>
      <c r="AF238" s="89" t="s">
        <v>1529</v>
      </c>
      <c r="AG238" s="40" t="s">
        <v>1530</v>
      </c>
      <c r="AH238" s="40" t="str">
        <f t="shared" si="39"/>
        <v>A679072</v>
      </c>
      <c r="AI238" s="40" t="str">
        <f>IFERROR(VLOOKUP(AH238,AKT!$E$4:$G$350,3,FALSE),"")</f>
        <v>0942</v>
      </c>
    </row>
    <row r="239" spans="1:35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80"/>
      <c r="L239" s="92"/>
      <c r="M239" s="91"/>
      <c r="N239" s="91"/>
      <c r="O239" s="92"/>
      <c r="P239" s="152"/>
      <c r="Q239" s="306"/>
      <c r="R239" s="175" t="str">
        <f>IF(C239="","",'OPĆI DIO'!$C$1)</f>
        <v/>
      </c>
      <c r="S239" s="40" t="str">
        <f t="shared" si="35"/>
        <v/>
      </c>
      <c r="T239" s="40" t="str">
        <f t="shared" si="36"/>
        <v/>
      </c>
      <c r="U239" s="40" t="str">
        <f t="shared" si="37"/>
        <v/>
      </c>
      <c r="V239" s="40" t="str">
        <f t="shared" si="38"/>
        <v/>
      </c>
      <c r="AF239" s="89" t="s">
        <v>1531</v>
      </c>
      <c r="AG239" s="40" t="s">
        <v>1532</v>
      </c>
      <c r="AH239" s="40" t="str">
        <f t="shared" si="39"/>
        <v>A679072</v>
      </c>
      <c r="AI239" s="40" t="str">
        <f>IFERROR(VLOOKUP(AH239,AKT!$E$4:$G$350,3,FALSE),"")</f>
        <v>0942</v>
      </c>
    </row>
    <row r="240" spans="1:35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80"/>
      <c r="L240" s="92"/>
      <c r="M240" s="91"/>
      <c r="N240" s="91"/>
      <c r="O240" s="92"/>
      <c r="P240" s="152"/>
      <c r="Q240" s="306"/>
      <c r="R240" s="175" t="str">
        <f>IF(C240="","",'OPĆI DIO'!$C$1)</f>
        <v/>
      </c>
      <c r="S240" s="40" t="str">
        <f t="shared" si="35"/>
        <v/>
      </c>
      <c r="T240" s="40" t="str">
        <f t="shared" si="36"/>
        <v/>
      </c>
      <c r="U240" s="40" t="str">
        <f t="shared" si="37"/>
        <v/>
      </c>
      <c r="V240" s="40" t="str">
        <f t="shared" si="38"/>
        <v/>
      </c>
      <c r="AF240" s="89" t="s">
        <v>4824</v>
      </c>
      <c r="AG240" s="40" t="s">
        <v>4825</v>
      </c>
      <c r="AH240" s="40" t="str">
        <f t="shared" si="39"/>
        <v>A679072</v>
      </c>
      <c r="AI240" s="40" t="str">
        <f>IFERROR(VLOOKUP(AH240,AKT!$E$4:$G$350,3,FALSE),"")</f>
        <v>0942</v>
      </c>
    </row>
    <row r="241" spans="1:35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80"/>
      <c r="L241" s="92"/>
      <c r="M241" s="91"/>
      <c r="N241" s="91"/>
      <c r="O241" s="92"/>
      <c r="P241" s="152"/>
      <c r="Q241" s="306"/>
      <c r="R241" s="175" t="str">
        <f>IF(C241="","",'OPĆI DIO'!$C$1)</f>
        <v/>
      </c>
      <c r="S241" s="40" t="str">
        <f t="shared" si="35"/>
        <v/>
      </c>
      <c r="T241" s="40" t="str">
        <f t="shared" si="36"/>
        <v/>
      </c>
      <c r="U241" s="40" t="str">
        <f t="shared" si="37"/>
        <v/>
      </c>
      <c r="V241" s="40" t="str">
        <f t="shared" si="38"/>
        <v/>
      </c>
      <c r="AF241" s="89" t="s">
        <v>1533</v>
      </c>
      <c r="AG241" s="40" t="s">
        <v>1534</v>
      </c>
      <c r="AH241" s="40" t="str">
        <f t="shared" si="39"/>
        <v>A679072</v>
      </c>
      <c r="AI241" s="40" t="str">
        <f>IFERROR(VLOOKUP(AH241,AKT!$E$4:$G$350,3,FALSE),"")</f>
        <v>0942</v>
      </c>
    </row>
    <row r="242" spans="1:35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80"/>
      <c r="L242" s="92"/>
      <c r="M242" s="91"/>
      <c r="N242" s="91"/>
      <c r="O242" s="92"/>
      <c r="P242" s="152"/>
      <c r="Q242" s="306"/>
      <c r="R242" s="175" t="str">
        <f>IF(C242="","",'OPĆI DIO'!$C$1)</f>
        <v/>
      </c>
      <c r="S242" s="40" t="str">
        <f t="shared" si="35"/>
        <v/>
      </c>
      <c r="T242" s="40" t="str">
        <f t="shared" si="36"/>
        <v/>
      </c>
      <c r="U242" s="40" t="str">
        <f t="shared" si="37"/>
        <v/>
      </c>
      <c r="V242" s="40" t="str">
        <f t="shared" si="38"/>
        <v/>
      </c>
      <c r="AF242" s="89" t="s">
        <v>4826</v>
      </c>
      <c r="AG242" s="40" t="s">
        <v>4827</v>
      </c>
      <c r="AH242" s="40" t="str">
        <f t="shared" si="39"/>
        <v>A679072</v>
      </c>
      <c r="AI242" s="40" t="str">
        <f>IFERROR(VLOOKUP(AH242,AKT!$E$4:$G$350,3,FALSE),"")</f>
        <v>0942</v>
      </c>
    </row>
    <row r="243" spans="1:35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80"/>
      <c r="L243" s="92"/>
      <c r="M243" s="91"/>
      <c r="N243" s="91"/>
      <c r="O243" s="92"/>
      <c r="P243" s="152"/>
      <c r="Q243" s="306"/>
      <c r="R243" s="175" t="str">
        <f>IF(C243="","",'OPĆI DIO'!$C$1)</f>
        <v/>
      </c>
      <c r="S243" s="40" t="str">
        <f t="shared" si="35"/>
        <v/>
      </c>
      <c r="T243" s="40" t="str">
        <f t="shared" si="36"/>
        <v/>
      </c>
      <c r="U243" s="40" t="str">
        <f t="shared" si="37"/>
        <v/>
      </c>
      <c r="V243" s="40" t="str">
        <f t="shared" si="38"/>
        <v/>
      </c>
      <c r="AF243" s="89" t="s">
        <v>4828</v>
      </c>
      <c r="AG243" s="40" t="s">
        <v>4829</v>
      </c>
      <c r="AH243" s="40" t="str">
        <f t="shared" si="39"/>
        <v>A679072</v>
      </c>
      <c r="AI243" s="40" t="str">
        <f>IFERROR(VLOOKUP(AH243,AKT!$E$4:$G$350,3,FALSE),"")</f>
        <v>0942</v>
      </c>
    </row>
    <row r="244" spans="1:35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80"/>
      <c r="L244" s="92"/>
      <c r="M244" s="91"/>
      <c r="N244" s="91"/>
      <c r="O244" s="92"/>
      <c r="P244" s="152"/>
      <c r="Q244" s="306"/>
      <c r="R244" s="175" t="str">
        <f>IF(C244="","",'OPĆI DIO'!$C$1)</f>
        <v/>
      </c>
      <c r="S244" s="40" t="str">
        <f t="shared" si="35"/>
        <v/>
      </c>
      <c r="T244" s="40" t="str">
        <f t="shared" si="36"/>
        <v/>
      </c>
      <c r="U244" s="40" t="str">
        <f t="shared" si="37"/>
        <v/>
      </c>
      <c r="V244" s="40" t="str">
        <f t="shared" si="38"/>
        <v/>
      </c>
      <c r="AF244" s="89" t="s">
        <v>4830</v>
      </c>
      <c r="AG244" s="40" t="s">
        <v>4831</v>
      </c>
      <c r="AH244" s="40" t="str">
        <f t="shared" si="39"/>
        <v>A679072</v>
      </c>
      <c r="AI244" s="40" t="str">
        <f>IFERROR(VLOOKUP(AH244,AKT!$E$4:$G$350,3,FALSE),"")</f>
        <v>0942</v>
      </c>
    </row>
    <row r="245" spans="1:35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80"/>
      <c r="L245" s="92"/>
      <c r="M245" s="91"/>
      <c r="N245" s="91"/>
      <c r="O245" s="92"/>
      <c r="P245" s="152"/>
      <c r="Q245" s="306"/>
      <c r="R245" s="175" t="str">
        <f>IF(C245="","",'OPĆI DIO'!$C$1)</f>
        <v/>
      </c>
      <c r="S245" s="40" t="str">
        <f t="shared" si="35"/>
        <v/>
      </c>
      <c r="T245" s="40" t="str">
        <f t="shared" si="36"/>
        <v/>
      </c>
      <c r="U245" s="40" t="str">
        <f t="shared" si="37"/>
        <v/>
      </c>
      <c r="V245" s="40" t="str">
        <f t="shared" si="38"/>
        <v/>
      </c>
      <c r="AF245" s="89" t="s">
        <v>1535</v>
      </c>
      <c r="AG245" s="40" t="s">
        <v>1536</v>
      </c>
      <c r="AH245" s="40" t="str">
        <f t="shared" si="39"/>
        <v>A679072</v>
      </c>
      <c r="AI245" s="40" t="str">
        <f>IFERROR(VLOOKUP(AH245,AKT!$E$4:$G$350,3,FALSE),"")</f>
        <v>0942</v>
      </c>
    </row>
    <row r="246" spans="1:35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80"/>
      <c r="L246" s="92"/>
      <c r="M246" s="91"/>
      <c r="N246" s="91"/>
      <c r="O246" s="92"/>
      <c r="P246" s="152"/>
      <c r="Q246" s="306"/>
      <c r="R246" s="175" t="str">
        <f>IF(C246="","",'OPĆI DIO'!$C$1)</f>
        <v/>
      </c>
      <c r="S246" s="40" t="str">
        <f t="shared" si="35"/>
        <v/>
      </c>
      <c r="T246" s="40" t="str">
        <f t="shared" si="36"/>
        <v/>
      </c>
      <c r="U246" s="40" t="str">
        <f t="shared" si="37"/>
        <v/>
      </c>
      <c r="V246" s="40" t="str">
        <f t="shared" si="38"/>
        <v/>
      </c>
      <c r="AF246" s="89" t="s">
        <v>4832</v>
      </c>
      <c r="AG246" s="40" t="s">
        <v>4833</v>
      </c>
      <c r="AH246" s="40" t="str">
        <f t="shared" si="39"/>
        <v>A679072</v>
      </c>
      <c r="AI246" s="40" t="str">
        <f>IFERROR(VLOOKUP(AH246,AKT!$E$4:$G$350,3,FALSE),"")</f>
        <v>0942</v>
      </c>
    </row>
    <row r="247" spans="1:35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80"/>
      <c r="L247" s="92"/>
      <c r="M247" s="91"/>
      <c r="N247" s="91"/>
      <c r="O247" s="92"/>
      <c r="P247" s="152"/>
      <c r="Q247" s="306"/>
      <c r="R247" s="175" t="str">
        <f>IF(C247="","",'OPĆI DIO'!$C$1)</f>
        <v/>
      </c>
      <c r="S247" s="40" t="str">
        <f t="shared" si="35"/>
        <v/>
      </c>
      <c r="T247" s="40" t="str">
        <f t="shared" si="36"/>
        <v/>
      </c>
      <c r="U247" s="40" t="str">
        <f t="shared" si="37"/>
        <v/>
      </c>
      <c r="V247" s="40" t="str">
        <f t="shared" si="38"/>
        <v/>
      </c>
      <c r="AF247" s="89" t="s">
        <v>4834</v>
      </c>
      <c r="AG247" s="40" t="s">
        <v>4835</v>
      </c>
      <c r="AH247" s="40" t="str">
        <f t="shared" si="39"/>
        <v>A679072</v>
      </c>
      <c r="AI247" s="40" t="str">
        <f>IFERROR(VLOOKUP(AH247,AKT!$E$4:$G$350,3,FALSE),"")</f>
        <v>0942</v>
      </c>
    </row>
    <row r="248" spans="1:35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80"/>
      <c r="L248" s="92"/>
      <c r="M248" s="91"/>
      <c r="N248" s="91"/>
      <c r="O248" s="92"/>
      <c r="P248" s="152"/>
      <c r="Q248" s="306"/>
      <c r="R248" s="175" t="str">
        <f>IF(C248="","",'OPĆI DIO'!$C$1)</f>
        <v/>
      </c>
      <c r="S248" s="40" t="str">
        <f t="shared" si="35"/>
        <v/>
      </c>
      <c r="T248" s="40" t="str">
        <f t="shared" si="36"/>
        <v/>
      </c>
      <c r="U248" s="40" t="str">
        <f t="shared" si="37"/>
        <v/>
      </c>
      <c r="V248" s="40" t="str">
        <f t="shared" si="38"/>
        <v/>
      </c>
      <c r="AF248" s="89" t="s">
        <v>4836</v>
      </c>
      <c r="AG248" s="40" t="s">
        <v>4837</v>
      </c>
      <c r="AH248" s="40" t="str">
        <f t="shared" si="39"/>
        <v>A679072</v>
      </c>
      <c r="AI248" s="40" t="str">
        <f>IFERROR(VLOOKUP(AH248,AKT!$E$4:$G$350,3,FALSE),"")</f>
        <v>0942</v>
      </c>
    </row>
    <row r="249" spans="1:35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80"/>
      <c r="L249" s="92"/>
      <c r="M249" s="91"/>
      <c r="N249" s="91"/>
      <c r="O249" s="92"/>
      <c r="P249" s="152"/>
      <c r="Q249" s="306"/>
      <c r="R249" s="175" t="str">
        <f>IF(C249="","",'OPĆI DIO'!$C$1)</f>
        <v/>
      </c>
      <c r="S249" s="40" t="str">
        <f t="shared" si="35"/>
        <v/>
      </c>
      <c r="T249" s="40" t="str">
        <f t="shared" si="36"/>
        <v/>
      </c>
      <c r="U249" s="40" t="str">
        <f t="shared" si="37"/>
        <v/>
      </c>
      <c r="V249" s="40" t="str">
        <f t="shared" si="38"/>
        <v/>
      </c>
      <c r="AF249" s="89" t="s">
        <v>1537</v>
      </c>
      <c r="AG249" s="40" t="s">
        <v>1538</v>
      </c>
      <c r="AH249" s="40" t="str">
        <f t="shared" si="39"/>
        <v>A679072</v>
      </c>
      <c r="AI249" s="40" t="str">
        <f>IFERROR(VLOOKUP(AH249,AKT!$E$4:$G$350,3,FALSE),"")</f>
        <v>0942</v>
      </c>
    </row>
    <row r="250" spans="1:35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80"/>
      <c r="L250" s="92"/>
      <c r="M250" s="91"/>
      <c r="N250" s="91"/>
      <c r="O250" s="92"/>
      <c r="P250" s="152"/>
      <c r="Q250" s="306"/>
      <c r="R250" s="175" t="str">
        <f>IF(C250="","",'OPĆI DIO'!$C$1)</f>
        <v/>
      </c>
      <c r="S250" s="40" t="str">
        <f t="shared" si="35"/>
        <v/>
      </c>
      <c r="T250" s="40" t="str">
        <f t="shared" si="36"/>
        <v/>
      </c>
      <c r="U250" s="40" t="str">
        <f t="shared" si="37"/>
        <v/>
      </c>
      <c r="V250" s="40" t="str">
        <f t="shared" si="38"/>
        <v/>
      </c>
      <c r="AF250" s="89" t="s">
        <v>4838</v>
      </c>
      <c r="AG250" s="40" t="s">
        <v>4839</v>
      </c>
      <c r="AH250" s="40" t="str">
        <f t="shared" si="39"/>
        <v>A679072</v>
      </c>
      <c r="AI250" s="40" t="str">
        <f>IFERROR(VLOOKUP(AH250,AKT!$E$4:$G$350,3,FALSE),"")</f>
        <v>0942</v>
      </c>
    </row>
    <row r="251" spans="1:35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80"/>
      <c r="L251" s="92"/>
      <c r="M251" s="91"/>
      <c r="N251" s="91"/>
      <c r="O251" s="92"/>
      <c r="P251" s="152"/>
      <c r="Q251" s="306"/>
      <c r="R251" s="175" t="str">
        <f>IF(C251="","",'OPĆI DIO'!$C$1)</f>
        <v/>
      </c>
      <c r="S251" s="40" t="str">
        <f t="shared" si="35"/>
        <v/>
      </c>
      <c r="T251" s="40" t="str">
        <f t="shared" si="36"/>
        <v/>
      </c>
      <c r="U251" s="40" t="str">
        <f t="shared" si="37"/>
        <v/>
      </c>
      <c r="V251" s="40" t="str">
        <f t="shared" si="38"/>
        <v/>
      </c>
      <c r="AF251" s="89" t="s">
        <v>4840</v>
      </c>
      <c r="AG251" s="40" t="s">
        <v>4841</v>
      </c>
      <c r="AH251" s="40" t="str">
        <f t="shared" si="39"/>
        <v>A679072</v>
      </c>
      <c r="AI251" s="40" t="str">
        <f>IFERROR(VLOOKUP(AH251,AKT!$E$4:$G$350,3,FALSE),"")</f>
        <v>0942</v>
      </c>
    </row>
    <row r="252" spans="1:35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80"/>
      <c r="L252" s="92"/>
      <c r="M252" s="91"/>
      <c r="N252" s="91"/>
      <c r="O252" s="92"/>
      <c r="P252" s="152"/>
      <c r="Q252" s="306"/>
      <c r="R252" s="175" t="str">
        <f>IF(C252="","",'OPĆI DIO'!$C$1)</f>
        <v/>
      </c>
      <c r="S252" s="40" t="str">
        <f t="shared" si="35"/>
        <v/>
      </c>
      <c r="T252" s="40" t="str">
        <f t="shared" si="36"/>
        <v/>
      </c>
      <c r="U252" s="40" t="str">
        <f t="shared" si="37"/>
        <v/>
      </c>
      <c r="V252" s="40" t="str">
        <f t="shared" si="38"/>
        <v/>
      </c>
      <c r="AF252" s="89" t="s">
        <v>4842</v>
      </c>
      <c r="AG252" s="40" t="s">
        <v>4843</v>
      </c>
      <c r="AH252" s="40" t="str">
        <f t="shared" si="39"/>
        <v>A679072</v>
      </c>
      <c r="AI252" s="40" t="str">
        <f>IFERROR(VLOOKUP(AH252,AKT!$E$4:$G$350,3,FALSE),"")</f>
        <v>0942</v>
      </c>
    </row>
    <row r="253" spans="1:35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80"/>
      <c r="L253" s="92"/>
      <c r="M253" s="91"/>
      <c r="N253" s="91"/>
      <c r="O253" s="92"/>
      <c r="P253" s="152"/>
      <c r="Q253" s="306"/>
      <c r="R253" s="175" t="str">
        <f>IF(C253="","",'OPĆI DIO'!$C$1)</f>
        <v/>
      </c>
      <c r="S253" s="40" t="str">
        <f t="shared" si="35"/>
        <v/>
      </c>
      <c r="T253" s="40" t="str">
        <f t="shared" si="36"/>
        <v/>
      </c>
      <c r="U253" s="40" t="str">
        <f t="shared" si="37"/>
        <v/>
      </c>
      <c r="V253" s="40" t="str">
        <f t="shared" si="38"/>
        <v/>
      </c>
      <c r="AF253" s="89" t="s">
        <v>4844</v>
      </c>
      <c r="AG253" s="40" t="s">
        <v>4845</v>
      </c>
      <c r="AH253" s="40" t="str">
        <f t="shared" si="39"/>
        <v>A679072</v>
      </c>
      <c r="AI253" s="40" t="str">
        <f>IFERROR(VLOOKUP(AH253,AKT!$E$4:$G$350,3,FALSE),"")</f>
        <v>0942</v>
      </c>
    </row>
    <row r="254" spans="1:35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80"/>
      <c r="L254" s="92"/>
      <c r="M254" s="91"/>
      <c r="N254" s="91"/>
      <c r="O254" s="92"/>
      <c r="P254" s="152"/>
      <c r="Q254" s="306"/>
      <c r="R254" s="175" t="str">
        <f>IF(C254="","",'OPĆI DIO'!$C$1)</f>
        <v/>
      </c>
      <c r="S254" s="40" t="str">
        <f t="shared" si="35"/>
        <v/>
      </c>
      <c r="T254" s="40" t="str">
        <f t="shared" si="36"/>
        <v/>
      </c>
      <c r="U254" s="40" t="str">
        <f t="shared" si="37"/>
        <v/>
      </c>
      <c r="V254" s="40" t="str">
        <f t="shared" si="38"/>
        <v/>
      </c>
      <c r="AF254" s="89" t="s">
        <v>4846</v>
      </c>
      <c r="AG254" s="40" t="s">
        <v>4847</v>
      </c>
      <c r="AH254" s="40" t="str">
        <f t="shared" si="39"/>
        <v>A679072</v>
      </c>
      <c r="AI254" s="40" t="str">
        <f>IFERROR(VLOOKUP(AH254,AKT!$E$4:$G$350,3,FALSE),"")</f>
        <v>0942</v>
      </c>
    </row>
    <row r="255" spans="1:35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80"/>
      <c r="L255" s="92"/>
      <c r="M255" s="91"/>
      <c r="N255" s="91"/>
      <c r="O255" s="92"/>
      <c r="P255" s="152"/>
      <c r="Q255" s="306"/>
      <c r="R255" s="175" t="str">
        <f>IF(C255="","",'OPĆI DIO'!$C$1)</f>
        <v/>
      </c>
      <c r="S255" s="40" t="str">
        <f t="shared" si="35"/>
        <v/>
      </c>
      <c r="T255" s="40" t="str">
        <f t="shared" si="36"/>
        <v/>
      </c>
      <c r="U255" s="40" t="str">
        <f t="shared" si="37"/>
        <v/>
      </c>
      <c r="V255" s="40" t="str">
        <f t="shared" si="38"/>
        <v/>
      </c>
      <c r="AF255" s="89" t="s">
        <v>1539</v>
      </c>
      <c r="AG255" s="40" t="s">
        <v>1540</v>
      </c>
      <c r="AH255" s="40" t="str">
        <f t="shared" si="39"/>
        <v>A679072</v>
      </c>
      <c r="AI255" s="40" t="str">
        <f>IFERROR(VLOOKUP(AH255,AKT!$E$4:$G$350,3,FALSE),"")</f>
        <v>0942</v>
      </c>
    </row>
    <row r="256" spans="1:35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80"/>
      <c r="L256" s="92"/>
      <c r="M256" s="91"/>
      <c r="N256" s="91"/>
      <c r="O256" s="92"/>
      <c r="P256" s="152"/>
      <c r="Q256" s="306"/>
      <c r="R256" s="175" t="str">
        <f>IF(C256="","",'OPĆI DIO'!$C$1)</f>
        <v/>
      </c>
      <c r="S256" s="40" t="str">
        <f t="shared" si="35"/>
        <v/>
      </c>
      <c r="T256" s="40" t="str">
        <f t="shared" si="36"/>
        <v/>
      </c>
      <c r="U256" s="40" t="str">
        <f t="shared" si="37"/>
        <v/>
      </c>
      <c r="V256" s="40" t="str">
        <f t="shared" si="38"/>
        <v/>
      </c>
      <c r="AF256" s="89" t="s">
        <v>1541</v>
      </c>
      <c r="AG256" s="40" t="s">
        <v>1542</v>
      </c>
      <c r="AH256" s="40" t="str">
        <f t="shared" si="39"/>
        <v>A679072</v>
      </c>
      <c r="AI256" s="40" t="str">
        <f>IFERROR(VLOOKUP(AH256,AKT!$E$4:$G$350,3,FALSE),"")</f>
        <v>0942</v>
      </c>
    </row>
    <row r="257" spans="1:35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80"/>
      <c r="L257" s="92"/>
      <c r="M257" s="91"/>
      <c r="N257" s="91"/>
      <c r="O257" s="92"/>
      <c r="P257" s="152"/>
      <c r="Q257" s="306"/>
      <c r="R257" s="175" t="str">
        <f>IF(C257="","",'OPĆI DIO'!$C$1)</f>
        <v/>
      </c>
      <c r="S257" s="40" t="str">
        <f t="shared" si="35"/>
        <v/>
      </c>
      <c r="T257" s="40" t="str">
        <f t="shared" si="36"/>
        <v/>
      </c>
      <c r="U257" s="40" t="str">
        <f t="shared" si="37"/>
        <v/>
      </c>
      <c r="V257" s="40" t="str">
        <f t="shared" si="38"/>
        <v/>
      </c>
      <c r="AF257" s="89" t="s">
        <v>1543</v>
      </c>
      <c r="AG257" s="40" t="s">
        <v>1544</v>
      </c>
      <c r="AH257" s="40" t="str">
        <f t="shared" si="39"/>
        <v>A679072</v>
      </c>
      <c r="AI257" s="40" t="str">
        <f>IFERROR(VLOOKUP(AH257,AKT!$E$4:$G$350,3,FALSE),"")</f>
        <v>0942</v>
      </c>
    </row>
    <row r="258" spans="1:35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80"/>
      <c r="L258" s="92"/>
      <c r="M258" s="91"/>
      <c r="N258" s="91"/>
      <c r="O258" s="92"/>
      <c r="P258" s="152"/>
      <c r="Q258" s="306"/>
      <c r="R258" s="175" t="str">
        <f>IF(C258="","",'OPĆI DIO'!$C$1)</f>
        <v/>
      </c>
      <c r="S258" s="40" t="str">
        <f t="shared" si="35"/>
        <v/>
      </c>
      <c r="T258" s="40" t="str">
        <f t="shared" si="36"/>
        <v/>
      </c>
      <c r="U258" s="40" t="str">
        <f t="shared" si="37"/>
        <v/>
      </c>
      <c r="V258" s="40" t="str">
        <f t="shared" si="38"/>
        <v/>
      </c>
      <c r="AF258" s="89" t="s">
        <v>4848</v>
      </c>
      <c r="AG258" s="40" t="s">
        <v>4849</v>
      </c>
      <c r="AH258" s="40" t="str">
        <f t="shared" si="39"/>
        <v>A679072</v>
      </c>
      <c r="AI258" s="40" t="str">
        <f>IFERROR(VLOOKUP(AH258,AKT!$E$4:$G$350,3,FALSE),"")</f>
        <v>0942</v>
      </c>
    </row>
    <row r="259" spans="1:35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80"/>
      <c r="L259" s="92"/>
      <c r="M259" s="91"/>
      <c r="N259" s="91"/>
      <c r="O259" s="92"/>
      <c r="P259" s="152"/>
      <c r="Q259" s="306"/>
      <c r="R259" s="175" t="str">
        <f>IF(C259="","",'OPĆI DIO'!$C$1)</f>
        <v/>
      </c>
      <c r="S259" s="40" t="str">
        <f t="shared" si="35"/>
        <v/>
      </c>
      <c r="T259" s="40" t="str">
        <f t="shared" si="36"/>
        <v/>
      </c>
      <c r="U259" s="40" t="str">
        <f t="shared" si="37"/>
        <v/>
      </c>
      <c r="V259" s="40" t="str">
        <f t="shared" si="38"/>
        <v/>
      </c>
      <c r="AF259" s="89" t="s">
        <v>4850</v>
      </c>
      <c r="AG259" s="40" t="s">
        <v>4851</v>
      </c>
      <c r="AH259" s="40" t="str">
        <f t="shared" si="39"/>
        <v>A679072</v>
      </c>
      <c r="AI259" s="40" t="str">
        <f>IFERROR(VLOOKUP(AH259,AKT!$E$4:$G$350,3,FALSE),"")</f>
        <v>0942</v>
      </c>
    </row>
    <row r="260" spans="1:35">
      <c r="A260" s="50"/>
      <c r="B260" s="45" t="str">
        <f t="shared" ref="B260:B323" si="40">IFERROR(VLOOKUP(A260,$W$6:$X$23,2,FALSE),"")</f>
        <v/>
      </c>
      <c r="C260" s="50"/>
      <c r="D260" s="45" t="str">
        <f t="shared" ref="D260:D323" si="41">IFERROR(VLOOKUP(C260,$Z$5:$AB$129,2,FALSE),"")</f>
        <v/>
      </c>
      <c r="E260" s="81"/>
      <c r="F260" s="45" t="str">
        <f t="shared" ref="F260:F323" si="42">IFERROR(VLOOKUP(E260,$AF$6:$AG$1763,2,FALSE),"")</f>
        <v/>
      </c>
      <c r="G260" s="45" t="str">
        <f t="shared" ref="G260:G323" si="43">IFERROR(VLOOKUP(E260,$AF$6:$AI$1763,4,FALSE),"")</f>
        <v/>
      </c>
      <c r="H260" s="80"/>
      <c r="I260" s="80"/>
      <c r="J260" s="80"/>
      <c r="K260" s="80"/>
      <c r="L260" s="92"/>
      <c r="M260" s="91"/>
      <c r="N260" s="91"/>
      <c r="O260" s="92"/>
      <c r="P260" s="152"/>
      <c r="Q260" s="306"/>
      <c r="R260" s="175" t="str">
        <f>IF(C260="","",'OPĆI DIO'!$C$1)</f>
        <v/>
      </c>
      <c r="S260" s="40" t="str">
        <f t="shared" ref="S260:S323" si="44">LEFT(C260,3)</f>
        <v/>
      </c>
      <c r="T260" s="40" t="str">
        <f t="shared" ref="T260:T323" si="45">LEFT(C260,2)</f>
        <v/>
      </c>
      <c r="U260" s="40" t="str">
        <f t="shared" ref="U260:U323" si="46">IF(V260="5",0,MID(G260,2,2))</f>
        <v/>
      </c>
      <c r="V260" s="40" t="str">
        <f t="shared" ref="V260:V323" si="47">LEFT(C260,1)</f>
        <v/>
      </c>
      <c r="AF260" s="89" t="s">
        <v>1545</v>
      </c>
      <c r="AG260" s="40" t="s">
        <v>1546</v>
      </c>
      <c r="AH260" s="40" t="str">
        <f t="shared" si="39"/>
        <v>A679072</v>
      </c>
      <c r="AI260" s="40" t="str">
        <f>IFERROR(VLOOKUP(AH260,AKT!$E$4:$G$350,3,FALSE),"")</f>
        <v>0942</v>
      </c>
    </row>
    <row r="261" spans="1:35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80"/>
      <c r="L261" s="92"/>
      <c r="M261" s="91"/>
      <c r="N261" s="91"/>
      <c r="O261" s="92"/>
      <c r="P261" s="152"/>
      <c r="Q261" s="306"/>
      <c r="R261" s="175" t="str">
        <f>IF(C261="","",'OPĆI DIO'!$C$1)</f>
        <v/>
      </c>
      <c r="S261" s="40" t="str">
        <f t="shared" si="44"/>
        <v/>
      </c>
      <c r="T261" s="40" t="str">
        <f t="shared" si="45"/>
        <v/>
      </c>
      <c r="U261" s="40" t="str">
        <f t="shared" si="46"/>
        <v/>
      </c>
      <c r="V261" s="40" t="str">
        <f t="shared" si="47"/>
        <v/>
      </c>
      <c r="AF261" s="89" t="s">
        <v>1547</v>
      </c>
      <c r="AG261" s="40" t="s">
        <v>1548</v>
      </c>
      <c r="AH261" s="40" t="str">
        <f t="shared" si="39"/>
        <v>A679072</v>
      </c>
      <c r="AI261" s="40" t="str">
        <f>IFERROR(VLOOKUP(AH261,AKT!$E$4:$G$350,3,FALSE),"")</f>
        <v>0942</v>
      </c>
    </row>
    <row r="262" spans="1:35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80"/>
      <c r="L262" s="92"/>
      <c r="M262" s="91"/>
      <c r="N262" s="91"/>
      <c r="O262" s="92"/>
      <c r="P262" s="152"/>
      <c r="Q262" s="306"/>
      <c r="R262" s="175" t="str">
        <f>IF(C262="","",'OPĆI DIO'!$C$1)</f>
        <v/>
      </c>
      <c r="S262" s="40" t="str">
        <f t="shared" si="44"/>
        <v/>
      </c>
      <c r="T262" s="40" t="str">
        <f t="shared" si="45"/>
        <v/>
      </c>
      <c r="U262" s="40" t="str">
        <f t="shared" si="46"/>
        <v/>
      </c>
      <c r="V262" s="40" t="str">
        <f t="shared" si="47"/>
        <v/>
      </c>
      <c r="AF262" s="89" t="s">
        <v>1549</v>
      </c>
      <c r="AG262" s="40" t="s">
        <v>1550</v>
      </c>
      <c r="AH262" s="40" t="str">
        <f t="shared" si="39"/>
        <v>A679072</v>
      </c>
      <c r="AI262" s="40" t="str">
        <f>IFERROR(VLOOKUP(AH262,AKT!$E$4:$G$350,3,FALSE),"")</f>
        <v>0942</v>
      </c>
    </row>
    <row r="263" spans="1:35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80"/>
      <c r="L263" s="92"/>
      <c r="M263" s="91"/>
      <c r="N263" s="91"/>
      <c r="O263" s="92"/>
      <c r="P263" s="152"/>
      <c r="Q263" s="306"/>
      <c r="R263" s="175" t="str">
        <f>IF(C263="","",'OPĆI DIO'!$C$1)</f>
        <v/>
      </c>
      <c r="S263" s="40" t="str">
        <f t="shared" si="44"/>
        <v/>
      </c>
      <c r="T263" s="40" t="str">
        <f t="shared" si="45"/>
        <v/>
      </c>
      <c r="U263" s="40" t="str">
        <f t="shared" si="46"/>
        <v/>
      </c>
      <c r="V263" s="40" t="str">
        <f t="shared" si="47"/>
        <v/>
      </c>
      <c r="AF263" s="89" t="s">
        <v>4852</v>
      </c>
      <c r="AG263" s="40" t="s">
        <v>4853</v>
      </c>
      <c r="AH263" s="40" t="str">
        <f t="shared" si="39"/>
        <v>A679072</v>
      </c>
      <c r="AI263" s="40" t="str">
        <f>IFERROR(VLOOKUP(AH263,AKT!$E$4:$G$350,3,FALSE),"")</f>
        <v>0942</v>
      </c>
    </row>
    <row r="264" spans="1:35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80"/>
      <c r="L264" s="92"/>
      <c r="M264" s="91"/>
      <c r="N264" s="91"/>
      <c r="O264" s="92"/>
      <c r="P264" s="152"/>
      <c r="Q264" s="306"/>
      <c r="R264" s="175" t="str">
        <f>IF(C264="","",'OPĆI DIO'!$C$1)</f>
        <v/>
      </c>
      <c r="S264" s="40" t="str">
        <f t="shared" si="44"/>
        <v/>
      </c>
      <c r="T264" s="40" t="str">
        <f t="shared" si="45"/>
        <v/>
      </c>
      <c r="U264" s="40" t="str">
        <f t="shared" si="46"/>
        <v/>
      </c>
      <c r="V264" s="40" t="str">
        <f t="shared" si="47"/>
        <v/>
      </c>
      <c r="AF264" s="89" t="s">
        <v>4854</v>
      </c>
      <c r="AG264" s="40" t="s">
        <v>4855</v>
      </c>
      <c r="AH264" s="40" t="str">
        <f t="shared" si="39"/>
        <v>A679072</v>
      </c>
      <c r="AI264" s="40" t="str">
        <f>IFERROR(VLOOKUP(AH264,AKT!$E$4:$G$350,3,FALSE),"")</f>
        <v>0942</v>
      </c>
    </row>
    <row r="265" spans="1:35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80"/>
      <c r="L265" s="92"/>
      <c r="M265" s="91"/>
      <c r="N265" s="91"/>
      <c r="O265" s="92"/>
      <c r="P265" s="152"/>
      <c r="Q265" s="306"/>
      <c r="R265" s="175" t="str">
        <f>IF(C265="","",'OPĆI DIO'!$C$1)</f>
        <v/>
      </c>
      <c r="S265" s="40" t="str">
        <f t="shared" si="44"/>
        <v/>
      </c>
      <c r="T265" s="40" t="str">
        <f t="shared" si="45"/>
        <v/>
      </c>
      <c r="U265" s="40" t="str">
        <f t="shared" si="46"/>
        <v/>
      </c>
      <c r="V265" s="40" t="str">
        <f t="shared" si="47"/>
        <v/>
      </c>
      <c r="AF265" s="89" t="s">
        <v>1551</v>
      </c>
      <c r="AG265" s="40" t="s">
        <v>1552</v>
      </c>
      <c r="AH265" s="40" t="str">
        <f t="shared" ref="AH265:AH328" si="48">LEFT(AF265,7)</f>
        <v>A679072</v>
      </c>
      <c r="AI265" s="40" t="str">
        <f>IFERROR(VLOOKUP(AH265,AKT!$E$4:$G$350,3,FALSE),"")</f>
        <v>0942</v>
      </c>
    </row>
    <row r="266" spans="1:35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80"/>
      <c r="L266" s="92"/>
      <c r="M266" s="91"/>
      <c r="N266" s="91"/>
      <c r="O266" s="92"/>
      <c r="P266" s="152"/>
      <c r="Q266" s="306"/>
      <c r="R266" s="175" t="str">
        <f>IF(C266="","",'OPĆI DIO'!$C$1)</f>
        <v/>
      </c>
      <c r="S266" s="40" t="str">
        <f t="shared" si="44"/>
        <v/>
      </c>
      <c r="T266" s="40" t="str">
        <f t="shared" si="45"/>
        <v/>
      </c>
      <c r="U266" s="40" t="str">
        <f t="shared" si="46"/>
        <v/>
      </c>
      <c r="V266" s="40" t="str">
        <f t="shared" si="47"/>
        <v/>
      </c>
      <c r="AF266" s="89" t="s">
        <v>4856</v>
      </c>
      <c r="AG266" s="40" t="s">
        <v>4857</v>
      </c>
      <c r="AH266" s="40" t="str">
        <f t="shared" si="48"/>
        <v>A679072</v>
      </c>
      <c r="AI266" s="40" t="str">
        <f>IFERROR(VLOOKUP(AH266,AKT!$E$4:$G$350,3,FALSE),"")</f>
        <v>0942</v>
      </c>
    </row>
    <row r="267" spans="1:35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80"/>
      <c r="L267" s="92"/>
      <c r="M267" s="91"/>
      <c r="N267" s="91"/>
      <c r="O267" s="92"/>
      <c r="P267" s="152"/>
      <c r="Q267" s="306"/>
      <c r="R267" s="175" t="str">
        <f>IF(C267="","",'OPĆI DIO'!$C$1)</f>
        <v/>
      </c>
      <c r="S267" s="40" t="str">
        <f t="shared" si="44"/>
        <v/>
      </c>
      <c r="T267" s="40" t="str">
        <f t="shared" si="45"/>
        <v/>
      </c>
      <c r="U267" s="40" t="str">
        <f t="shared" si="46"/>
        <v/>
      </c>
      <c r="V267" s="40" t="str">
        <f t="shared" si="47"/>
        <v/>
      </c>
      <c r="AF267" s="89" t="s">
        <v>4858</v>
      </c>
      <c r="AG267" s="40" t="s">
        <v>4859</v>
      </c>
      <c r="AH267" s="40" t="str">
        <f t="shared" si="48"/>
        <v>A679072</v>
      </c>
      <c r="AI267" s="40" t="str">
        <f>IFERROR(VLOOKUP(AH267,AKT!$E$4:$G$350,3,FALSE),"")</f>
        <v>0942</v>
      </c>
    </row>
    <row r="268" spans="1:35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80"/>
      <c r="L268" s="92"/>
      <c r="M268" s="91"/>
      <c r="N268" s="91"/>
      <c r="O268" s="92"/>
      <c r="P268" s="152"/>
      <c r="Q268" s="306"/>
      <c r="R268" s="175" t="str">
        <f>IF(C268="","",'OPĆI DIO'!$C$1)</f>
        <v/>
      </c>
      <c r="S268" s="40" t="str">
        <f t="shared" si="44"/>
        <v/>
      </c>
      <c r="T268" s="40" t="str">
        <f t="shared" si="45"/>
        <v/>
      </c>
      <c r="U268" s="40" t="str">
        <f t="shared" si="46"/>
        <v/>
      </c>
      <c r="V268" s="40" t="str">
        <f t="shared" si="47"/>
        <v/>
      </c>
      <c r="AF268" s="89" t="s">
        <v>1887</v>
      </c>
      <c r="AG268" s="40" t="s">
        <v>1888</v>
      </c>
      <c r="AH268" s="40" t="str">
        <f t="shared" si="48"/>
        <v>A679072</v>
      </c>
      <c r="AI268" s="40" t="str">
        <f>IFERROR(VLOOKUP(AH268,AKT!$E$4:$G$350,3,FALSE),"")</f>
        <v>0942</v>
      </c>
    </row>
    <row r="269" spans="1:35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80"/>
      <c r="L269" s="92"/>
      <c r="M269" s="91"/>
      <c r="N269" s="91"/>
      <c r="O269" s="92"/>
      <c r="P269" s="152"/>
      <c r="Q269" s="306"/>
      <c r="R269" s="175" t="str">
        <f>IF(C269="","",'OPĆI DIO'!$C$1)</f>
        <v/>
      </c>
      <c r="S269" s="40" t="str">
        <f t="shared" si="44"/>
        <v/>
      </c>
      <c r="T269" s="40" t="str">
        <f t="shared" si="45"/>
        <v/>
      </c>
      <c r="U269" s="40" t="str">
        <f t="shared" si="46"/>
        <v/>
      </c>
      <c r="V269" s="40" t="str">
        <f t="shared" si="47"/>
        <v/>
      </c>
      <c r="AF269" s="89" t="s">
        <v>4860</v>
      </c>
      <c r="AG269" s="40" t="s">
        <v>4861</v>
      </c>
      <c r="AH269" s="40" t="str">
        <f t="shared" si="48"/>
        <v>A679072</v>
      </c>
      <c r="AI269" s="40" t="str">
        <f>IFERROR(VLOOKUP(AH269,AKT!$E$4:$G$350,3,FALSE),"")</f>
        <v>0942</v>
      </c>
    </row>
    <row r="270" spans="1:35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80"/>
      <c r="L270" s="92"/>
      <c r="M270" s="91"/>
      <c r="N270" s="91"/>
      <c r="O270" s="92"/>
      <c r="P270" s="152"/>
      <c r="Q270" s="306"/>
      <c r="R270" s="175" t="str">
        <f>IF(C270="","",'OPĆI DIO'!$C$1)</f>
        <v/>
      </c>
      <c r="S270" s="40" t="str">
        <f t="shared" si="44"/>
        <v/>
      </c>
      <c r="T270" s="40" t="str">
        <f t="shared" si="45"/>
        <v/>
      </c>
      <c r="U270" s="40" t="str">
        <f t="shared" si="46"/>
        <v/>
      </c>
      <c r="V270" s="40" t="str">
        <f t="shared" si="47"/>
        <v/>
      </c>
      <c r="AF270" s="89" t="s">
        <v>1889</v>
      </c>
      <c r="AG270" s="40" t="s">
        <v>1890</v>
      </c>
      <c r="AH270" s="40" t="str">
        <f t="shared" si="48"/>
        <v>A679072</v>
      </c>
      <c r="AI270" s="40" t="str">
        <f>IFERROR(VLOOKUP(AH270,AKT!$E$4:$G$350,3,FALSE),"")</f>
        <v>0942</v>
      </c>
    </row>
    <row r="271" spans="1:35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80"/>
      <c r="L271" s="92"/>
      <c r="M271" s="91"/>
      <c r="N271" s="91"/>
      <c r="O271" s="92"/>
      <c r="P271" s="152"/>
      <c r="Q271" s="306"/>
      <c r="R271" s="175" t="str">
        <f>IF(C271="","",'OPĆI DIO'!$C$1)</f>
        <v/>
      </c>
      <c r="S271" s="40" t="str">
        <f t="shared" si="44"/>
        <v/>
      </c>
      <c r="T271" s="40" t="str">
        <f t="shared" si="45"/>
        <v/>
      </c>
      <c r="U271" s="40" t="str">
        <f t="shared" si="46"/>
        <v/>
      </c>
      <c r="V271" s="40" t="str">
        <f t="shared" si="47"/>
        <v/>
      </c>
      <c r="AF271" s="89" t="s">
        <v>1891</v>
      </c>
      <c r="AG271" s="40" t="s">
        <v>1892</v>
      </c>
      <c r="AH271" s="40" t="str">
        <f t="shared" si="48"/>
        <v>A679072</v>
      </c>
      <c r="AI271" s="40" t="str">
        <f>IFERROR(VLOOKUP(AH271,AKT!$E$4:$G$350,3,FALSE),"")</f>
        <v>0942</v>
      </c>
    </row>
    <row r="272" spans="1:35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80"/>
      <c r="L272" s="92"/>
      <c r="M272" s="91"/>
      <c r="N272" s="91"/>
      <c r="O272" s="92"/>
      <c r="P272" s="152"/>
      <c r="Q272" s="306"/>
      <c r="R272" s="175" t="str">
        <f>IF(C272="","",'OPĆI DIO'!$C$1)</f>
        <v/>
      </c>
      <c r="S272" s="40" t="str">
        <f t="shared" si="44"/>
        <v/>
      </c>
      <c r="T272" s="40" t="str">
        <f t="shared" si="45"/>
        <v/>
      </c>
      <c r="U272" s="40" t="str">
        <f t="shared" si="46"/>
        <v/>
      </c>
      <c r="V272" s="40" t="str">
        <f t="shared" si="47"/>
        <v/>
      </c>
      <c r="AF272" s="89" t="s">
        <v>1893</v>
      </c>
      <c r="AG272" s="40" t="s">
        <v>1894</v>
      </c>
      <c r="AH272" s="40" t="str">
        <f t="shared" si="48"/>
        <v>A679072</v>
      </c>
      <c r="AI272" s="40" t="str">
        <f>IFERROR(VLOOKUP(AH272,AKT!$E$4:$G$350,3,FALSE),"")</f>
        <v>0942</v>
      </c>
    </row>
    <row r="273" spans="1:35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80"/>
      <c r="L273" s="92"/>
      <c r="M273" s="91"/>
      <c r="N273" s="91"/>
      <c r="O273" s="92"/>
      <c r="P273" s="152"/>
      <c r="Q273" s="306"/>
      <c r="R273" s="175" t="str">
        <f>IF(C273="","",'OPĆI DIO'!$C$1)</f>
        <v/>
      </c>
      <c r="S273" s="40" t="str">
        <f t="shared" si="44"/>
        <v/>
      </c>
      <c r="T273" s="40" t="str">
        <f t="shared" si="45"/>
        <v/>
      </c>
      <c r="U273" s="40" t="str">
        <f t="shared" si="46"/>
        <v/>
      </c>
      <c r="V273" s="40" t="str">
        <f t="shared" si="47"/>
        <v/>
      </c>
      <c r="AF273" s="89" t="s">
        <v>1895</v>
      </c>
      <c r="AG273" s="40" t="s">
        <v>1896</v>
      </c>
      <c r="AH273" s="40" t="str">
        <f t="shared" si="48"/>
        <v>A679072</v>
      </c>
      <c r="AI273" s="40" t="str">
        <f>IFERROR(VLOOKUP(AH273,AKT!$E$4:$G$350,3,FALSE),"")</f>
        <v>0942</v>
      </c>
    </row>
    <row r="274" spans="1:35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80"/>
      <c r="L274" s="92"/>
      <c r="M274" s="91"/>
      <c r="N274" s="91"/>
      <c r="O274" s="92"/>
      <c r="P274" s="152"/>
      <c r="Q274" s="306"/>
      <c r="R274" s="175" t="str">
        <f>IF(C274="","",'OPĆI DIO'!$C$1)</f>
        <v/>
      </c>
      <c r="S274" s="40" t="str">
        <f t="shared" si="44"/>
        <v/>
      </c>
      <c r="T274" s="40" t="str">
        <f t="shared" si="45"/>
        <v/>
      </c>
      <c r="U274" s="40" t="str">
        <f t="shared" si="46"/>
        <v/>
      </c>
      <c r="V274" s="40" t="str">
        <f t="shared" si="47"/>
        <v/>
      </c>
      <c r="AF274" s="89" t="s">
        <v>1897</v>
      </c>
      <c r="AG274" s="40" t="s">
        <v>1746</v>
      </c>
      <c r="AH274" s="40" t="str">
        <f t="shared" si="48"/>
        <v>A679072</v>
      </c>
      <c r="AI274" s="40" t="str">
        <f>IFERROR(VLOOKUP(AH274,AKT!$E$4:$G$350,3,FALSE),"")</f>
        <v>0942</v>
      </c>
    </row>
    <row r="275" spans="1:35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80"/>
      <c r="L275" s="92"/>
      <c r="M275" s="91"/>
      <c r="N275" s="91"/>
      <c r="O275" s="92"/>
      <c r="P275" s="152"/>
      <c r="Q275" s="306"/>
      <c r="R275" s="175" t="str">
        <f>IF(C275="","",'OPĆI DIO'!$C$1)</f>
        <v/>
      </c>
      <c r="S275" s="40" t="str">
        <f t="shared" si="44"/>
        <v/>
      </c>
      <c r="T275" s="40" t="str">
        <f t="shared" si="45"/>
        <v/>
      </c>
      <c r="U275" s="40" t="str">
        <f t="shared" si="46"/>
        <v/>
      </c>
      <c r="V275" s="40" t="str">
        <f t="shared" si="47"/>
        <v/>
      </c>
      <c r="AF275" s="89" t="s">
        <v>1898</v>
      </c>
      <c r="AG275" s="40" t="s">
        <v>1899</v>
      </c>
      <c r="AH275" s="40" t="str">
        <f t="shared" si="48"/>
        <v>A679072</v>
      </c>
      <c r="AI275" s="40" t="str">
        <f>IFERROR(VLOOKUP(AH275,AKT!$E$4:$G$350,3,FALSE),"")</f>
        <v>0942</v>
      </c>
    </row>
    <row r="276" spans="1:35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80"/>
      <c r="L276" s="92"/>
      <c r="M276" s="91"/>
      <c r="N276" s="91"/>
      <c r="O276" s="92"/>
      <c r="P276" s="152"/>
      <c r="Q276" s="306"/>
      <c r="R276" s="175" t="str">
        <f>IF(C276="","",'OPĆI DIO'!$C$1)</f>
        <v/>
      </c>
      <c r="S276" s="40" t="str">
        <f t="shared" si="44"/>
        <v/>
      </c>
      <c r="T276" s="40" t="str">
        <f t="shared" si="45"/>
        <v/>
      </c>
      <c r="U276" s="40" t="str">
        <f t="shared" si="46"/>
        <v/>
      </c>
      <c r="V276" s="40" t="str">
        <f t="shared" si="47"/>
        <v/>
      </c>
      <c r="AF276" s="89" t="s">
        <v>1900</v>
      </c>
      <c r="AG276" s="40" t="s">
        <v>1901</v>
      </c>
      <c r="AH276" s="40" t="str">
        <f t="shared" si="48"/>
        <v>A679072</v>
      </c>
      <c r="AI276" s="40" t="str">
        <f>IFERROR(VLOOKUP(AH276,AKT!$E$4:$G$350,3,FALSE),"")</f>
        <v>0942</v>
      </c>
    </row>
    <row r="277" spans="1:35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80"/>
      <c r="L277" s="92"/>
      <c r="M277" s="91"/>
      <c r="N277" s="91"/>
      <c r="O277" s="92"/>
      <c r="P277" s="152"/>
      <c r="Q277" s="306"/>
      <c r="R277" s="175" t="str">
        <f>IF(C277="","",'OPĆI DIO'!$C$1)</f>
        <v/>
      </c>
      <c r="S277" s="40" t="str">
        <f t="shared" si="44"/>
        <v/>
      </c>
      <c r="T277" s="40" t="str">
        <f t="shared" si="45"/>
        <v/>
      </c>
      <c r="U277" s="40" t="str">
        <f t="shared" si="46"/>
        <v/>
      </c>
      <c r="V277" s="40" t="str">
        <f t="shared" si="47"/>
        <v/>
      </c>
      <c r="AF277" s="89" t="s">
        <v>4862</v>
      </c>
      <c r="AG277" s="40" t="s">
        <v>4863</v>
      </c>
      <c r="AH277" s="40" t="str">
        <f t="shared" si="48"/>
        <v>A679072</v>
      </c>
      <c r="AI277" s="40" t="str">
        <f>IFERROR(VLOOKUP(AH277,AKT!$E$4:$G$350,3,FALSE),"")</f>
        <v>0942</v>
      </c>
    </row>
    <row r="278" spans="1:35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80"/>
      <c r="L278" s="92"/>
      <c r="M278" s="91"/>
      <c r="N278" s="91"/>
      <c r="O278" s="92"/>
      <c r="P278" s="152"/>
      <c r="Q278" s="306"/>
      <c r="R278" s="175" t="str">
        <f>IF(C278="","",'OPĆI DIO'!$C$1)</f>
        <v/>
      </c>
      <c r="S278" s="40" t="str">
        <f t="shared" si="44"/>
        <v/>
      </c>
      <c r="T278" s="40" t="str">
        <f t="shared" si="45"/>
        <v/>
      </c>
      <c r="U278" s="40" t="str">
        <f t="shared" si="46"/>
        <v/>
      </c>
      <c r="V278" s="40" t="str">
        <f t="shared" si="47"/>
        <v/>
      </c>
      <c r="AF278" s="89" t="s">
        <v>4864</v>
      </c>
      <c r="AG278" s="40" t="s">
        <v>4865</v>
      </c>
      <c r="AH278" s="40" t="str">
        <f t="shared" si="48"/>
        <v>A679072</v>
      </c>
      <c r="AI278" s="40" t="str">
        <f>IFERROR(VLOOKUP(AH278,AKT!$E$4:$G$350,3,FALSE),"")</f>
        <v>0942</v>
      </c>
    </row>
    <row r="279" spans="1:35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80"/>
      <c r="L279" s="92"/>
      <c r="M279" s="91"/>
      <c r="N279" s="91"/>
      <c r="O279" s="92"/>
      <c r="P279" s="152"/>
      <c r="Q279" s="306"/>
      <c r="R279" s="175" t="str">
        <f>IF(C279="","",'OPĆI DIO'!$C$1)</f>
        <v/>
      </c>
      <c r="S279" s="40" t="str">
        <f t="shared" si="44"/>
        <v/>
      </c>
      <c r="T279" s="40" t="str">
        <f t="shared" si="45"/>
        <v/>
      </c>
      <c r="U279" s="40" t="str">
        <f t="shared" si="46"/>
        <v/>
      </c>
      <c r="V279" s="40" t="str">
        <f t="shared" si="47"/>
        <v/>
      </c>
      <c r="AF279" s="89" t="s">
        <v>1902</v>
      </c>
      <c r="AG279" s="40" t="s">
        <v>1903</v>
      </c>
      <c r="AH279" s="40" t="str">
        <f t="shared" si="48"/>
        <v>A679072</v>
      </c>
      <c r="AI279" s="40" t="str">
        <f>IFERROR(VLOOKUP(AH279,AKT!$E$4:$G$350,3,FALSE),"")</f>
        <v>0942</v>
      </c>
    </row>
    <row r="280" spans="1:35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80"/>
      <c r="L280" s="92"/>
      <c r="M280" s="91"/>
      <c r="N280" s="91"/>
      <c r="O280" s="92"/>
      <c r="P280" s="152"/>
      <c r="Q280" s="306"/>
      <c r="R280" s="175" t="str">
        <f>IF(C280="","",'OPĆI DIO'!$C$1)</f>
        <v/>
      </c>
      <c r="S280" s="40" t="str">
        <f t="shared" si="44"/>
        <v/>
      </c>
      <c r="T280" s="40" t="str">
        <f t="shared" si="45"/>
        <v/>
      </c>
      <c r="U280" s="40" t="str">
        <f t="shared" si="46"/>
        <v/>
      </c>
      <c r="V280" s="40" t="str">
        <f t="shared" si="47"/>
        <v/>
      </c>
      <c r="AF280" s="89" t="s">
        <v>1904</v>
      </c>
      <c r="AG280" s="40" t="s">
        <v>1905</v>
      </c>
      <c r="AH280" s="40" t="str">
        <f t="shared" si="48"/>
        <v>A679072</v>
      </c>
      <c r="AI280" s="40" t="str">
        <f>IFERROR(VLOOKUP(AH280,AKT!$E$4:$G$350,3,FALSE),"")</f>
        <v>0942</v>
      </c>
    </row>
    <row r="281" spans="1:35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80"/>
      <c r="L281" s="92"/>
      <c r="M281" s="91"/>
      <c r="N281" s="91"/>
      <c r="O281" s="92"/>
      <c r="P281" s="152"/>
      <c r="Q281" s="306"/>
      <c r="R281" s="175" t="str">
        <f>IF(C281="","",'OPĆI DIO'!$C$1)</f>
        <v/>
      </c>
      <c r="S281" s="40" t="str">
        <f t="shared" si="44"/>
        <v/>
      </c>
      <c r="T281" s="40" t="str">
        <f t="shared" si="45"/>
        <v/>
      </c>
      <c r="U281" s="40" t="str">
        <f t="shared" si="46"/>
        <v/>
      </c>
      <c r="V281" s="40" t="str">
        <f t="shared" si="47"/>
        <v/>
      </c>
      <c r="AF281" s="89" t="s">
        <v>1906</v>
      </c>
      <c r="AG281" s="40" t="s">
        <v>1907</v>
      </c>
      <c r="AH281" s="40" t="str">
        <f t="shared" si="48"/>
        <v>A679072</v>
      </c>
      <c r="AI281" s="40" t="str">
        <f>IFERROR(VLOOKUP(AH281,AKT!$E$4:$G$350,3,FALSE),"")</f>
        <v>0942</v>
      </c>
    </row>
    <row r="282" spans="1:35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80"/>
      <c r="L282" s="92"/>
      <c r="M282" s="91"/>
      <c r="N282" s="91"/>
      <c r="O282" s="92"/>
      <c r="P282" s="152"/>
      <c r="Q282" s="306"/>
      <c r="R282" s="175" t="str">
        <f>IF(C282="","",'OPĆI DIO'!$C$1)</f>
        <v/>
      </c>
      <c r="S282" s="40" t="str">
        <f t="shared" si="44"/>
        <v/>
      </c>
      <c r="T282" s="40" t="str">
        <f t="shared" si="45"/>
        <v/>
      </c>
      <c r="U282" s="40" t="str">
        <f t="shared" si="46"/>
        <v/>
      </c>
      <c r="V282" s="40" t="str">
        <f t="shared" si="47"/>
        <v/>
      </c>
      <c r="AF282" s="89" t="s">
        <v>4866</v>
      </c>
      <c r="AG282" s="40" t="s">
        <v>4867</v>
      </c>
      <c r="AH282" s="40" t="str">
        <f t="shared" si="48"/>
        <v>A679072</v>
      </c>
      <c r="AI282" s="40" t="str">
        <f>IFERROR(VLOOKUP(AH282,AKT!$E$4:$G$350,3,FALSE),"")</f>
        <v>0942</v>
      </c>
    </row>
    <row r="283" spans="1:35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80"/>
      <c r="L283" s="92"/>
      <c r="M283" s="91"/>
      <c r="N283" s="91"/>
      <c r="O283" s="92"/>
      <c r="P283" s="152"/>
      <c r="Q283" s="306"/>
      <c r="R283" s="175" t="str">
        <f>IF(C283="","",'OPĆI DIO'!$C$1)</f>
        <v/>
      </c>
      <c r="S283" s="40" t="str">
        <f t="shared" si="44"/>
        <v/>
      </c>
      <c r="T283" s="40" t="str">
        <f t="shared" si="45"/>
        <v/>
      </c>
      <c r="U283" s="40" t="str">
        <f t="shared" si="46"/>
        <v/>
      </c>
      <c r="V283" s="40" t="str">
        <f t="shared" si="47"/>
        <v/>
      </c>
      <c r="AF283" s="89" t="s">
        <v>4868</v>
      </c>
      <c r="AG283" s="40" t="s">
        <v>4869</v>
      </c>
      <c r="AH283" s="40" t="str">
        <f t="shared" si="48"/>
        <v>A679072</v>
      </c>
      <c r="AI283" s="40" t="str">
        <f>IFERROR(VLOOKUP(AH283,AKT!$E$4:$G$350,3,FALSE),"")</f>
        <v>0942</v>
      </c>
    </row>
    <row r="284" spans="1:35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80"/>
      <c r="L284" s="92"/>
      <c r="M284" s="91"/>
      <c r="N284" s="91"/>
      <c r="O284" s="92"/>
      <c r="P284" s="152"/>
      <c r="Q284" s="306"/>
      <c r="R284" s="175" t="str">
        <f>IF(C284="","",'OPĆI DIO'!$C$1)</f>
        <v/>
      </c>
      <c r="S284" s="40" t="str">
        <f t="shared" si="44"/>
        <v/>
      </c>
      <c r="T284" s="40" t="str">
        <f t="shared" si="45"/>
        <v/>
      </c>
      <c r="U284" s="40" t="str">
        <f t="shared" si="46"/>
        <v/>
      </c>
      <c r="V284" s="40" t="str">
        <f t="shared" si="47"/>
        <v/>
      </c>
      <c r="AF284" s="89" t="s">
        <v>1908</v>
      </c>
      <c r="AG284" s="40" t="s">
        <v>1909</v>
      </c>
      <c r="AH284" s="40" t="str">
        <f t="shared" si="48"/>
        <v>A679072</v>
      </c>
      <c r="AI284" s="40" t="str">
        <f>IFERROR(VLOOKUP(AH284,AKT!$E$4:$G$350,3,FALSE),"")</f>
        <v>0942</v>
      </c>
    </row>
    <row r="285" spans="1:35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80"/>
      <c r="L285" s="92"/>
      <c r="M285" s="91"/>
      <c r="N285" s="91"/>
      <c r="O285" s="92"/>
      <c r="P285" s="152"/>
      <c r="Q285" s="306"/>
      <c r="R285" s="175" t="str">
        <f>IF(C285="","",'OPĆI DIO'!$C$1)</f>
        <v/>
      </c>
      <c r="S285" s="40" t="str">
        <f t="shared" si="44"/>
        <v/>
      </c>
      <c r="T285" s="40" t="str">
        <f t="shared" si="45"/>
        <v/>
      </c>
      <c r="U285" s="40" t="str">
        <f t="shared" si="46"/>
        <v/>
      </c>
      <c r="V285" s="40" t="str">
        <f t="shared" si="47"/>
        <v/>
      </c>
      <c r="AF285" s="89" t="s">
        <v>1910</v>
      </c>
      <c r="AG285" s="40" t="s">
        <v>1911</v>
      </c>
      <c r="AH285" s="40" t="str">
        <f t="shared" si="48"/>
        <v>A679072</v>
      </c>
      <c r="AI285" s="40" t="str">
        <f>IFERROR(VLOOKUP(AH285,AKT!$E$4:$G$350,3,FALSE),"")</f>
        <v>0942</v>
      </c>
    </row>
    <row r="286" spans="1:35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80"/>
      <c r="L286" s="92"/>
      <c r="M286" s="91"/>
      <c r="N286" s="91"/>
      <c r="O286" s="92"/>
      <c r="P286" s="152"/>
      <c r="Q286" s="306"/>
      <c r="R286" s="175" t="str">
        <f>IF(C286="","",'OPĆI DIO'!$C$1)</f>
        <v/>
      </c>
      <c r="S286" s="40" t="str">
        <f t="shared" si="44"/>
        <v/>
      </c>
      <c r="T286" s="40" t="str">
        <f t="shared" si="45"/>
        <v/>
      </c>
      <c r="U286" s="40" t="str">
        <f t="shared" si="46"/>
        <v/>
      </c>
      <c r="V286" s="40" t="str">
        <f t="shared" si="47"/>
        <v/>
      </c>
      <c r="AF286" s="89" t="s">
        <v>1912</v>
      </c>
      <c r="AG286" s="40" t="s">
        <v>1913</v>
      </c>
      <c r="AH286" s="40" t="str">
        <f t="shared" si="48"/>
        <v>A679072</v>
      </c>
      <c r="AI286" s="40" t="str">
        <f>IFERROR(VLOOKUP(AH286,AKT!$E$4:$G$350,3,FALSE),"")</f>
        <v>0942</v>
      </c>
    </row>
    <row r="287" spans="1:35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80"/>
      <c r="L287" s="92"/>
      <c r="M287" s="91"/>
      <c r="N287" s="91"/>
      <c r="O287" s="92"/>
      <c r="P287" s="152"/>
      <c r="Q287" s="306"/>
      <c r="R287" s="175" t="str">
        <f>IF(C287="","",'OPĆI DIO'!$C$1)</f>
        <v/>
      </c>
      <c r="S287" s="40" t="str">
        <f t="shared" si="44"/>
        <v/>
      </c>
      <c r="T287" s="40" t="str">
        <f t="shared" si="45"/>
        <v/>
      </c>
      <c r="U287" s="40" t="str">
        <f t="shared" si="46"/>
        <v/>
      </c>
      <c r="V287" s="40" t="str">
        <f t="shared" si="47"/>
        <v/>
      </c>
      <c r="AF287" s="89" t="s">
        <v>4870</v>
      </c>
      <c r="AG287" s="40" t="s">
        <v>4871</v>
      </c>
      <c r="AH287" s="40" t="str">
        <f t="shared" si="48"/>
        <v>A679072</v>
      </c>
      <c r="AI287" s="40" t="str">
        <f>IFERROR(VLOOKUP(AH287,AKT!$E$4:$G$350,3,FALSE),"")</f>
        <v>0942</v>
      </c>
    </row>
    <row r="288" spans="1:35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80"/>
      <c r="L288" s="92"/>
      <c r="M288" s="91"/>
      <c r="N288" s="91"/>
      <c r="O288" s="92"/>
      <c r="P288" s="152"/>
      <c r="Q288" s="306"/>
      <c r="R288" s="175" t="str">
        <f>IF(C288="","",'OPĆI DIO'!$C$1)</f>
        <v/>
      </c>
      <c r="S288" s="40" t="str">
        <f t="shared" si="44"/>
        <v/>
      </c>
      <c r="T288" s="40" t="str">
        <f t="shared" si="45"/>
        <v/>
      </c>
      <c r="U288" s="40" t="str">
        <f t="shared" si="46"/>
        <v/>
      </c>
      <c r="V288" s="40" t="str">
        <f t="shared" si="47"/>
        <v/>
      </c>
      <c r="AF288" s="89" t="s">
        <v>1914</v>
      </c>
      <c r="AG288" s="40" t="s">
        <v>1915</v>
      </c>
      <c r="AH288" s="40" t="str">
        <f t="shared" si="48"/>
        <v>A679072</v>
      </c>
      <c r="AI288" s="40" t="str">
        <f>IFERROR(VLOOKUP(AH288,AKT!$E$4:$G$350,3,FALSE),"")</f>
        <v>0942</v>
      </c>
    </row>
    <row r="289" spans="1:35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80"/>
      <c r="L289" s="92"/>
      <c r="M289" s="91"/>
      <c r="N289" s="91"/>
      <c r="O289" s="92"/>
      <c r="P289" s="152"/>
      <c r="Q289" s="306"/>
      <c r="R289" s="175" t="str">
        <f>IF(C289="","",'OPĆI DIO'!$C$1)</f>
        <v/>
      </c>
      <c r="S289" s="40" t="str">
        <f t="shared" si="44"/>
        <v/>
      </c>
      <c r="T289" s="40" t="str">
        <f t="shared" si="45"/>
        <v/>
      </c>
      <c r="U289" s="40" t="str">
        <f t="shared" si="46"/>
        <v/>
      </c>
      <c r="V289" s="40" t="str">
        <f t="shared" si="47"/>
        <v/>
      </c>
      <c r="AF289" s="89" t="s">
        <v>3132</v>
      </c>
      <c r="AG289" s="40" t="s">
        <v>3133</v>
      </c>
      <c r="AH289" s="40" t="str">
        <f t="shared" si="48"/>
        <v>A679072</v>
      </c>
      <c r="AI289" s="40" t="str">
        <f>IFERROR(VLOOKUP(AH289,AKT!$E$4:$G$350,3,FALSE),"")</f>
        <v>0942</v>
      </c>
    </row>
    <row r="290" spans="1:35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80"/>
      <c r="L290" s="92"/>
      <c r="M290" s="91"/>
      <c r="N290" s="91"/>
      <c r="O290" s="92"/>
      <c r="P290" s="152"/>
      <c r="Q290" s="306"/>
      <c r="R290" s="175" t="str">
        <f>IF(C290="","",'OPĆI DIO'!$C$1)</f>
        <v/>
      </c>
      <c r="S290" s="40" t="str">
        <f t="shared" si="44"/>
        <v/>
      </c>
      <c r="T290" s="40" t="str">
        <f t="shared" si="45"/>
        <v/>
      </c>
      <c r="U290" s="40" t="str">
        <f t="shared" si="46"/>
        <v/>
      </c>
      <c r="V290" s="40" t="str">
        <f t="shared" si="47"/>
        <v/>
      </c>
      <c r="AF290" s="89" t="s">
        <v>3134</v>
      </c>
      <c r="AG290" s="40" t="s">
        <v>3135</v>
      </c>
      <c r="AH290" s="40" t="str">
        <f t="shared" si="48"/>
        <v>A679072</v>
      </c>
      <c r="AI290" s="40" t="str">
        <f>IFERROR(VLOOKUP(AH290,AKT!$E$4:$G$350,3,FALSE),"")</f>
        <v>0942</v>
      </c>
    </row>
    <row r="291" spans="1:35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80"/>
      <c r="L291" s="92"/>
      <c r="M291" s="91"/>
      <c r="N291" s="91"/>
      <c r="O291" s="92"/>
      <c r="P291" s="152"/>
      <c r="Q291" s="306"/>
      <c r="R291" s="175" t="str">
        <f>IF(C291="","",'OPĆI DIO'!$C$1)</f>
        <v/>
      </c>
      <c r="S291" s="40" t="str">
        <f t="shared" si="44"/>
        <v/>
      </c>
      <c r="T291" s="40" t="str">
        <f t="shared" si="45"/>
        <v/>
      </c>
      <c r="U291" s="40" t="str">
        <f t="shared" si="46"/>
        <v/>
      </c>
      <c r="V291" s="40" t="str">
        <f t="shared" si="47"/>
        <v/>
      </c>
      <c r="AF291" s="89" t="s">
        <v>3136</v>
      </c>
      <c r="AG291" s="40" t="s">
        <v>3137</v>
      </c>
      <c r="AH291" s="40" t="str">
        <f t="shared" si="48"/>
        <v>A679072</v>
      </c>
      <c r="AI291" s="40" t="str">
        <f>IFERROR(VLOOKUP(AH291,AKT!$E$4:$G$350,3,FALSE),"")</f>
        <v>0942</v>
      </c>
    </row>
    <row r="292" spans="1:35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80"/>
      <c r="L292" s="92"/>
      <c r="M292" s="91"/>
      <c r="N292" s="91"/>
      <c r="O292" s="92"/>
      <c r="P292" s="152"/>
      <c r="Q292" s="306"/>
      <c r="R292" s="175" t="str">
        <f>IF(C292="","",'OPĆI DIO'!$C$1)</f>
        <v/>
      </c>
      <c r="S292" s="40" t="str">
        <f t="shared" si="44"/>
        <v/>
      </c>
      <c r="T292" s="40" t="str">
        <f t="shared" si="45"/>
        <v/>
      </c>
      <c r="U292" s="40" t="str">
        <f t="shared" si="46"/>
        <v/>
      </c>
      <c r="V292" s="40" t="str">
        <f t="shared" si="47"/>
        <v/>
      </c>
      <c r="AF292" s="89" t="s">
        <v>3138</v>
      </c>
      <c r="AG292" s="40" t="s">
        <v>3139</v>
      </c>
      <c r="AH292" s="40" t="str">
        <f t="shared" si="48"/>
        <v>A679072</v>
      </c>
      <c r="AI292" s="40" t="str">
        <f>IFERROR(VLOOKUP(AH292,AKT!$E$4:$G$350,3,FALSE),"")</f>
        <v>0942</v>
      </c>
    </row>
    <row r="293" spans="1:35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80"/>
      <c r="L293" s="92"/>
      <c r="M293" s="91"/>
      <c r="N293" s="91"/>
      <c r="O293" s="92"/>
      <c r="P293" s="152"/>
      <c r="Q293" s="306"/>
      <c r="R293" s="175" t="str">
        <f>IF(C293="","",'OPĆI DIO'!$C$1)</f>
        <v/>
      </c>
      <c r="S293" s="40" t="str">
        <f t="shared" si="44"/>
        <v/>
      </c>
      <c r="T293" s="40" t="str">
        <f t="shared" si="45"/>
        <v/>
      </c>
      <c r="U293" s="40" t="str">
        <f t="shared" si="46"/>
        <v/>
      </c>
      <c r="V293" s="40" t="str">
        <f t="shared" si="47"/>
        <v/>
      </c>
      <c r="AF293" s="89" t="s">
        <v>3140</v>
      </c>
      <c r="AG293" s="40" t="s">
        <v>3141</v>
      </c>
      <c r="AH293" s="40" t="str">
        <f t="shared" si="48"/>
        <v>A679072</v>
      </c>
      <c r="AI293" s="40" t="str">
        <f>IFERROR(VLOOKUP(AH293,AKT!$E$4:$G$350,3,FALSE),"")</f>
        <v>0942</v>
      </c>
    </row>
    <row r="294" spans="1:35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80"/>
      <c r="L294" s="92"/>
      <c r="M294" s="91"/>
      <c r="N294" s="91"/>
      <c r="O294" s="92"/>
      <c r="P294" s="152"/>
      <c r="Q294" s="306"/>
      <c r="R294" s="175" t="str">
        <f>IF(C294="","",'OPĆI DIO'!$C$1)</f>
        <v/>
      </c>
      <c r="S294" s="40" t="str">
        <f t="shared" si="44"/>
        <v/>
      </c>
      <c r="T294" s="40" t="str">
        <f t="shared" si="45"/>
        <v/>
      </c>
      <c r="U294" s="40" t="str">
        <f t="shared" si="46"/>
        <v/>
      </c>
      <c r="V294" s="40" t="str">
        <f t="shared" si="47"/>
        <v/>
      </c>
      <c r="AF294" s="89" t="s">
        <v>3142</v>
      </c>
      <c r="AG294" s="40" t="s">
        <v>3143</v>
      </c>
      <c r="AH294" s="40" t="str">
        <f t="shared" si="48"/>
        <v>A679072</v>
      </c>
      <c r="AI294" s="40" t="str">
        <f>IFERROR(VLOOKUP(AH294,AKT!$E$4:$G$350,3,FALSE),"")</f>
        <v>0942</v>
      </c>
    </row>
    <row r="295" spans="1:35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80"/>
      <c r="L295" s="92"/>
      <c r="M295" s="91"/>
      <c r="N295" s="91"/>
      <c r="O295" s="92"/>
      <c r="P295" s="152"/>
      <c r="Q295" s="306"/>
      <c r="R295" s="175" t="str">
        <f>IF(C295="","",'OPĆI DIO'!$C$1)</f>
        <v/>
      </c>
      <c r="S295" s="40" t="str">
        <f t="shared" si="44"/>
        <v/>
      </c>
      <c r="T295" s="40" t="str">
        <f t="shared" si="45"/>
        <v/>
      </c>
      <c r="U295" s="40" t="str">
        <f t="shared" si="46"/>
        <v/>
      </c>
      <c r="V295" s="40" t="str">
        <f t="shared" si="47"/>
        <v/>
      </c>
      <c r="AF295" s="89" t="s">
        <v>3144</v>
      </c>
      <c r="AG295" s="40" t="s">
        <v>3145</v>
      </c>
      <c r="AH295" s="40" t="str">
        <f t="shared" si="48"/>
        <v>A679072</v>
      </c>
      <c r="AI295" s="40" t="str">
        <f>IFERROR(VLOOKUP(AH295,AKT!$E$4:$G$350,3,FALSE),"")</f>
        <v>0942</v>
      </c>
    </row>
    <row r="296" spans="1:35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80"/>
      <c r="L296" s="92"/>
      <c r="M296" s="91"/>
      <c r="N296" s="91"/>
      <c r="O296" s="92"/>
      <c r="P296" s="152"/>
      <c r="Q296" s="306"/>
      <c r="R296" s="175" t="str">
        <f>IF(C296="","",'OPĆI DIO'!$C$1)</f>
        <v/>
      </c>
      <c r="S296" s="40" t="str">
        <f t="shared" si="44"/>
        <v/>
      </c>
      <c r="T296" s="40" t="str">
        <f t="shared" si="45"/>
        <v/>
      </c>
      <c r="U296" s="40" t="str">
        <f t="shared" si="46"/>
        <v/>
      </c>
      <c r="V296" s="40" t="str">
        <f t="shared" si="47"/>
        <v/>
      </c>
      <c r="AF296" s="89" t="s">
        <v>3146</v>
      </c>
      <c r="AG296" s="40" t="s">
        <v>3147</v>
      </c>
      <c r="AH296" s="40" t="str">
        <f t="shared" si="48"/>
        <v>A679072</v>
      </c>
      <c r="AI296" s="40" t="str">
        <f>IFERROR(VLOOKUP(AH296,AKT!$E$4:$G$350,3,FALSE),"")</f>
        <v>0942</v>
      </c>
    </row>
    <row r="297" spans="1:35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80"/>
      <c r="L297" s="92"/>
      <c r="M297" s="91"/>
      <c r="N297" s="91"/>
      <c r="O297" s="92"/>
      <c r="P297" s="152"/>
      <c r="Q297" s="306"/>
      <c r="R297" s="175" t="str">
        <f>IF(C297="","",'OPĆI DIO'!$C$1)</f>
        <v/>
      </c>
      <c r="S297" s="40" t="str">
        <f t="shared" si="44"/>
        <v/>
      </c>
      <c r="T297" s="40" t="str">
        <f t="shared" si="45"/>
        <v/>
      </c>
      <c r="U297" s="40" t="str">
        <f t="shared" si="46"/>
        <v/>
      </c>
      <c r="V297" s="40" t="str">
        <f t="shared" si="47"/>
        <v/>
      </c>
      <c r="AF297" s="89" t="s">
        <v>3148</v>
      </c>
      <c r="AG297" s="40" t="s">
        <v>3149</v>
      </c>
      <c r="AH297" s="40" t="str">
        <f t="shared" si="48"/>
        <v>A679072</v>
      </c>
      <c r="AI297" s="40" t="str">
        <f>IFERROR(VLOOKUP(AH297,AKT!$E$4:$G$350,3,FALSE),"")</f>
        <v>0942</v>
      </c>
    </row>
    <row r="298" spans="1:35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80"/>
      <c r="L298" s="92"/>
      <c r="M298" s="91"/>
      <c r="N298" s="91"/>
      <c r="O298" s="92"/>
      <c r="P298" s="152"/>
      <c r="Q298" s="306"/>
      <c r="R298" s="175" t="str">
        <f>IF(C298="","",'OPĆI DIO'!$C$1)</f>
        <v/>
      </c>
      <c r="S298" s="40" t="str">
        <f t="shared" si="44"/>
        <v/>
      </c>
      <c r="T298" s="40" t="str">
        <f t="shared" si="45"/>
        <v/>
      </c>
      <c r="U298" s="40" t="str">
        <f t="shared" si="46"/>
        <v/>
      </c>
      <c r="V298" s="40" t="str">
        <f t="shared" si="47"/>
        <v/>
      </c>
      <c r="AF298" s="89" t="s">
        <v>3150</v>
      </c>
      <c r="AG298" s="40" t="s">
        <v>3151</v>
      </c>
      <c r="AH298" s="40" t="str">
        <f t="shared" si="48"/>
        <v>A679072</v>
      </c>
      <c r="AI298" s="40" t="str">
        <f>IFERROR(VLOOKUP(AH298,AKT!$E$4:$G$350,3,FALSE),"")</f>
        <v>0942</v>
      </c>
    </row>
    <row r="299" spans="1:35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80"/>
      <c r="L299" s="92"/>
      <c r="M299" s="91"/>
      <c r="N299" s="91"/>
      <c r="O299" s="92"/>
      <c r="P299" s="152"/>
      <c r="Q299" s="306"/>
      <c r="R299" s="175" t="str">
        <f>IF(C299="","",'OPĆI DIO'!$C$1)</f>
        <v/>
      </c>
      <c r="S299" s="40" t="str">
        <f t="shared" si="44"/>
        <v/>
      </c>
      <c r="T299" s="40" t="str">
        <f t="shared" si="45"/>
        <v/>
      </c>
      <c r="U299" s="40" t="str">
        <f t="shared" si="46"/>
        <v/>
      </c>
      <c r="V299" s="40" t="str">
        <f t="shared" si="47"/>
        <v/>
      </c>
      <c r="AF299" s="89" t="s">
        <v>3152</v>
      </c>
      <c r="AG299" s="40" t="s">
        <v>3153</v>
      </c>
      <c r="AH299" s="40" t="str">
        <f t="shared" si="48"/>
        <v>A679072</v>
      </c>
      <c r="AI299" s="40" t="str">
        <f>IFERROR(VLOOKUP(AH299,AKT!$E$4:$G$350,3,FALSE),"")</f>
        <v>0942</v>
      </c>
    </row>
    <row r="300" spans="1:35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80"/>
      <c r="L300" s="92"/>
      <c r="M300" s="91"/>
      <c r="N300" s="91"/>
      <c r="O300" s="92"/>
      <c r="P300" s="152"/>
      <c r="Q300" s="306"/>
      <c r="R300" s="175" t="str">
        <f>IF(C300="","",'OPĆI DIO'!$C$1)</f>
        <v/>
      </c>
      <c r="S300" s="40" t="str">
        <f t="shared" si="44"/>
        <v/>
      </c>
      <c r="T300" s="40" t="str">
        <f t="shared" si="45"/>
        <v/>
      </c>
      <c r="U300" s="40" t="str">
        <f t="shared" si="46"/>
        <v/>
      </c>
      <c r="V300" s="40" t="str">
        <f t="shared" si="47"/>
        <v/>
      </c>
      <c r="AF300" s="89" t="s">
        <v>3154</v>
      </c>
      <c r="AG300" s="40" t="s">
        <v>3155</v>
      </c>
      <c r="AH300" s="40" t="str">
        <f t="shared" si="48"/>
        <v>A679072</v>
      </c>
      <c r="AI300" s="40" t="str">
        <f>IFERROR(VLOOKUP(AH300,AKT!$E$4:$G$350,3,FALSE),"")</f>
        <v>0942</v>
      </c>
    </row>
    <row r="301" spans="1:35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80"/>
      <c r="L301" s="92"/>
      <c r="M301" s="91"/>
      <c r="N301" s="91"/>
      <c r="O301" s="92"/>
      <c r="P301" s="152"/>
      <c r="Q301" s="306"/>
      <c r="R301" s="175" t="str">
        <f>IF(C301="","",'OPĆI DIO'!$C$1)</f>
        <v/>
      </c>
      <c r="S301" s="40" t="str">
        <f t="shared" si="44"/>
        <v/>
      </c>
      <c r="T301" s="40" t="str">
        <f t="shared" si="45"/>
        <v/>
      </c>
      <c r="U301" s="40" t="str">
        <f t="shared" si="46"/>
        <v/>
      </c>
      <c r="V301" s="40" t="str">
        <f t="shared" si="47"/>
        <v/>
      </c>
      <c r="AF301" s="89" t="s">
        <v>3156</v>
      </c>
      <c r="AG301" s="40" t="s">
        <v>3157</v>
      </c>
      <c r="AH301" s="40" t="str">
        <f t="shared" si="48"/>
        <v>A679072</v>
      </c>
      <c r="AI301" s="40" t="str">
        <f>IFERROR(VLOOKUP(AH301,AKT!$E$4:$G$350,3,FALSE),"")</f>
        <v>0942</v>
      </c>
    </row>
    <row r="302" spans="1:35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80"/>
      <c r="L302" s="92"/>
      <c r="M302" s="91"/>
      <c r="N302" s="91"/>
      <c r="O302" s="92"/>
      <c r="P302" s="152"/>
      <c r="Q302" s="306"/>
      <c r="R302" s="175" t="str">
        <f>IF(C302="","",'OPĆI DIO'!$C$1)</f>
        <v/>
      </c>
      <c r="S302" s="40" t="str">
        <f t="shared" si="44"/>
        <v/>
      </c>
      <c r="T302" s="40" t="str">
        <f t="shared" si="45"/>
        <v/>
      </c>
      <c r="U302" s="40" t="str">
        <f t="shared" si="46"/>
        <v/>
      </c>
      <c r="V302" s="40" t="str">
        <f t="shared" si="47"/>
        <v/>
      </c>
      <c r="AF302" s="89" t="s">
        <v>3158</v>
      </c>
      <c r="AG302" s="40" t="s">
        <v>3159</v>
      </c>
      <c r="AH302" s="40" t="str">
        <f t="shared" si="48"/>
        <v>A679072</v>
      </c>
      <c r="AI302" s="40" t="str">
        <f>IFERROR(VLOOKUP(AH302,AKT!$E$4:$G$350,3,FALSE),"")</f>
        <v>0942</v>
      </c>
    </row>
    <row r="303" spans="1:35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80"/>
      <c r="L303" s="92"/>
      <c r="M303" s="91"/>
      <c r="N303" s="91"/>
      <c r="O303" s="92"/>
      <c r="P303" s="152"/>
      <c r="Q303" s="306"/>
      <c r="R303" s="175" t="str">
        <f>IF(C303="","",'OPĆI DIO'!$C$1)</f>
        <v/>
      </c>
      <c r="S303" s="40" t="str">
        <f t="shared" si="44"/>
        <v/>
      </c>
      <c r="T303" s="40" t="str">
        <f t="shared" si="45"/>
        <v/>
      </c>
      <c r="U303" s="40" t="str">
        <f t="shared" si="46"/>
        <v/>
      </c>
      <c r="V303" s="40" t="str">
        <f t="shared" si="47"/>
        <v/>
      </c>
      <c r="AF303" s="89" t="s">
        <v>3160</v>
      </c>
      <c r="AG303" s="40" t="s">
        <v>3161</v>
      </c>
      <c r="AH303" s="40" t="str">
        <f t="shared" si="48"/>
        <v>A679072</v>
      </c>
      <c r="AI303" s="40" t="str">
        <f>IFERROR(VLOOKUP(AH303,AKT!$E$4:$G$350,3,FALSE),"")</f>
        <v>0942</v>
      </c>
    </row>
    <row r="304" spans="1:35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80"/>
      <c r="L304" s="92"/>
      <c r="M304" s="91"/>
      <c r="N304" s="91"/>
      <c r="O304" s="92"/>
      <c r="P304" s="152"/>
      <c r="Q304" s="306"/>
      <c r="R304" s="175" t="str">
        <f>IF(C304="","",'OPĆI DIO'!$C$1)</f>
        <v/>
      </c>
      <c r="S304" s="40" t="str">
        <f t="shared" si="44"/>
        <v/>
      </c>
      <c r="T304" s="40" t="str">
        <f t="shared" si="45"/>
        <v/>
      </c>
      <c r="U304" s="40" t="str">
        <f t="shared" si="46"/>
        <v/>
      </c>
      <c r="V304" s="40" t="str">
        <f t="shared" si="47"/>
        <v/>
      </c>
      <c r="AF304" s="89" t="s">
        <v>3162</v>
      </c>
      <c r="AG304" s="40" t="s">
        <v>3163</v>
      </c>
      <c r="AH304" s="40" t="str">
        <f t="shared" si="48"/>
        <v>A679072</v>
      </c>
      <c r="AI304" s="40" t="str">
        <f>IFERROR(VLOOKUP(AH304,AKT!$E$4:$G$350,3,FALSE),"")</f>
        <v>0942</v>
      </c>
    </row>
    <row r="305" spans="1:35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80"/>
      <c r="L305" s="92"/>
      <c r="M305" s="91"/>
      <c r="N305" s="91"/>
      <c r="O305" s="92"/>
      <c r="P305" s="152"/>
      <c r="Q305" s="306"/>
      <c r="R305" s="175" t="str">
        <f>IF(C305="","",'OPĆI DIO'!$C$1)</f>
        <v/>
      </c>
      <c r="S305" s="40" t="str">
        <f t="shared" si="44"/>
        <v/>
      </c>
      <c r="T305" s="40" t="str">
        <f t="shared" si="45"/>
        <v/>
      </c>
      <c r="U305" s="40" t="str">
        <f t="shared" si="46"/>
        <v/>
      </c>
      <c r="V305" s="40" t="str">
        <f t="shared" si="47"/>
        <v/>
      </c>
      <c r="AF305" s="89" t="s">
        <v>3164</v>
      </c>
      <c r="AG305" s="40" t="s">
        <v>3165</v>
      </c>
      <c r="AH305" s="40" t="str">
        <f t="shared" si="48"/>
        <v>A679072</v>
      </c>
      <c r="AI305" s="40" t="str">
        <f>IFERROR(VLOOKUP(AH305,AKT!$E$4:$G$350,3,FALSE),"")</f>
        <v>0942</v>
      </c>
    </row>
    <row r="306" spans="1:35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80"/>
      <c r="L306" s="92"/>
      <c r="M306" s="91"/>
      <c r="N306" s="91"/>
      <c r="O306" s="92"/>
      <c r="P306" s="152"/>
      <c r="Q306" s="306"/>
      <c r="R306" s="175" t="str">
        <f>IF(C306="","",'OPĆI DIO'!$C$1)</f>
        <v/>
      </c>
      <c r="S306" s="40" t="str">
        <f t="shared" si="44"/>
        <v/>
      </c>
      <c r="T306" s="40" t="str">
        <f t="shared" si="45"/>
        <v/>
      </c>
      <c r="U306" s="40" t="str">
        <f t="shared" si="46"/>
        <v/>
      </c>
      <c r="V306" s="40" t="str">
        <f t="shared" si="47"/>
        <v/>
      </c>
      <c r="AF306" s="89" t="s">
        <v>3166</v>
      </c>
      <c r="AG306" s="40" t="s">
        <v>3167</v>
      </c>
      <c r="AH306" s="40" t="str">
        <f t="shared" si="48"/>
        <v>A679072</v>
      </c>
      <c r="AI306" s="40" t="str">
        <f>IFERROR(VLOOKUP(AH306,AKT!$E$4:$G$350,3,FALSE),"")</f>
        <v>0942</v>
      </c>
    </row>
    <row r="307" spans="1:35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80"/>
      <c r="L307" s="92"/>
      <c r="M307" s="91"/>
      <c r="N307" s="91"/>
      <c r="O307" s="92"/>
      <c r="P307" s="152"/>
      <c r="Q307" s="306"/>
      <c r="R307" s="175" t="str">
        <f>IF(C307="","",'OPĆI DIO'!$C$1)</f>
        <v/>
      </c>
      <c r="S307" s="40" t="str">
        <f t="shared" si="44"/>
        <v/>
      </c>
      <c r="T307" s="40" t="str">
        <f t="shared" si="45"/>
        <v/>
      </c>
      <c r="U307" s="40" t="str">
        <f t="shared" si="46"/>
        <v/>
      </c>
      <c r="V307" s="40" t="str">
        <f t="shared" si="47"/>
        <v/>
      </c>
      <c r="AF307" s="89" t="s">
        <v>3168</v>
      </c>
      <c r="AG307" s="40" t="s">
        <v>3169</v>
      </c>
      <c r="AH307" s="40" t="str">
        <f t="shared" si="48"/>
        <v>A679072</v>
      </c>
      <c r="AI307" s="40" t="str">
        <f>IFERROR(VLOOKUP(AH307,AKT!$E$4:$G$350,3,FALSE),"")</f>
        <v>0942</v>
      </c>
    </row>
    <row r="308" spans="1:35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80"/>
      <c r="L308" s="92"/>
      <c r="M308" s="91"/>
      <c r="N308" s="91"/>
      <c r="O308" s="92"/>
      <c r="P308" s="152"/>
      <c r="Q308" s="306"/>
      <c r="R308" s="175" t="str">
        <f>IF(C308="","",'OPĆI DIO'!$C$1)</f>
        <v/>
      </c>
      <c r="S308" s="40" t="str">
        <f t="shared" si="44"/>
        <v/>
      </c>
      <c r="T308" s="40" t="str">
        <f t="shared" si="45"/>
        <v/>
      </c>
      <c r="U308" s="40" t="str">
        <f t="shared" si="46"/>
        <v/>
      </c>
      <c r="V308" s="40" t="str">
        <f t="shared" si="47"/>
        <v/>
      </c>
      <c r="AF308" s="89" t="s">
        <v>3170</v>
      </c>
      <c r="AG308" s="40" t="s">
        <v>3171</v>
      </c>
      <c r="AH308" s="40" t="str">
        <f t="shared" si="48"/>
        <v>A679072</v>
      </c>
      <c r="AI308" s="40" t="str">
        <f>IFERROR(VLOOKUP(AH308,AKT!$E$4:$G$350,3,FALSE),"")</f>
        <v>0942</v>
      </c>
    </row>
    <row r="309" spans="1:35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80"/>
      <c r="L309" s="92"/>
      <c r="M309" s="91"/>
      <c r="N309" s="91"/>
      <c r="O309" s="92"/>
      <c r="P309" s="152"/>
      <c r="Q309" s="306"/>
      <c r="R309" s="175" t="str">
        <f>IF(C309="","",'OPĆI DIO'!$C$1)</f>
        <v/>
      </c>
      <c r="S309" s="40" t="str">
        <f t="shared" si="44"/>
        <v/>
      </c>
      <c r="T309" s="40" t="str">
        <f t="shared" si="45"/>
        <v/>
      </c>
      <c r="U309" s="40" t="str">
        <f t="shared" si="46"/>
        <v/>
      </c>
      <c r="V309" s="40" t="str">
        <f t="shared" si="47"/>
        <v/>
      </c>
      <c r="AF309" s="89" t="s">
        <v>3172</v>
      </c>
      <c r="AG309" s="40" t="s">
        <v>3173</v>
      </c>
      <c r="AH309" s="40" t="str">
        <f t="shared" si="48"/>
        <v>A679072</v>
      </c>
      <c r="AI309" s="40" t="str">
        <f>IFERROR(VLOOKUP(AH309,AKT!$E$4:$G$350,3,FALSE),"")</f>
        <v>0942</v>
      </c>
    </row>
    <row r="310" spans="1:35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80"/>
      <c r="L310" s="92"/>
      <c r="M310" s="91"/>
      <c r="N310" s="91"/>
      <c r="O310" s="92"/>
      <c r="P310" s="152"/>
      <c r="Q310" s="306"/>
      <c r="R310" s="175" t="str">
        <f>IF(C310="","",'OPĆI DIO'!$C$1)</f>
        <v/>
      </c>
      <c r="S310" s="40" t="str">
        <f t="shared" si="44"/>
        <v/>
      </c>
      <c r="T310" s="40" t="str">
        <f t="shared" si="45"/>
        <v/>
      </c>
      <c r="U310" s="40" t="str">
        <f t="shared" si="46"/>
        <v/>
      </c>
      <c r="V310" s="40" t="str">
        <f t="shared" si="47"/>
        <v/>
      </c>
      <c r="AF310" s="89" t="s">
        <v>3174</v>
      </c>
      <c r="AG310" s="40" t="s">
        <v>3175</v>
      </c>
      <c r="AH310" s="40" t="str">
        <f t="shared" si="48"/>
        <v>A679072</v>
      </c>
      <c r="AI310" s="40" t="str">
        <f>IFERROR(VLOOKUP(AH310,AKT!$E$4:$G$350,3,FALSE),"")</f>
        <v>0942</v>
      </c>
    </row>
    <row r="311" spans="1:35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80"/>
      <c r="L311" s="92"/>
      <c r="M311" s="91"/>
      <c r="N311" s="91"/>
      <c r="O311" s="92"/>
      <c r="P311" s="152"/>
      <c r="Q311" s="306"/>
      <c r="R311" s="175" t="str">
        <f>IF(C311="","",'OPĆI DIO'!$C$1)</f>
        <v/>
      </c>
      <c r="S311" s="40" t="str">
        <f t="shared" si="44"/>
        <v/>
      </c>
      <c r="T311" s="40" t="str">
        <f t="shared" si="45"/>
        <v/>
      </c>
      <c r="U311" s="40" t="str">
        <f t="shared" si="46"/>
        <v/>
      </c>
      <c r="V311" s="40" t="str">
        <f t="shared" si="47"/>
        <v/>
      </c>
      <c r="AF311" s="89" t="s">
        <v>3176</v>
      </c>
      <c r="AG311" s="40" t="s">
        <v>3177</v>
      </c>
      <c r="AH311" s="40" t="str">
        <f t="shared" si="48"/>
        <v>A679072</v>
      </c>
      <c r="AI311" s="40" t="str">
        <f>IFERROR(VLOOKUP(AH311,AKT!$E$4:$G$350,3,FALSE),"")</f>
        <v>0942</v>
      </c>
    </row>
    <row r="312" spans="1:35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80"/>
      <c r="L312" s="92"/>
      <c r="M312" s="91"/>
      <c r="N312" s="91"/>
      <c r="O312" s="92"/>
      <c r="P312" s="152"/>
      <c r="Q312" s="306"/>
      <c r="R312" s="175" t="str">
        <f>IF(C312="","",'OPĆI DIO'!$C$1)</f>
        <v/>
      </c>
      <c r="S312" s="40" t="str">
        <f t="shared" si="44"/>
        <v/>
      </c>
      <c r="T312" s="40" t="str">
        <f t="shared" si="45"/>
        <v/>
      </c>
      <c r="U312" s="40" t="str">
        <f t="shared" si="46"/>
        <v/>
      </c>
      <c r="V312" s="40" t="str">
        <f t="shared" si="47"/>
        <v/>
      </c>
      <c r="AF312" s="89" t="s">
        <v>3178</v>
      </c>
      <c r="AG312" s="40" t="s">
        <v>3179</v>
      </c>
      <c r="AH312" s="40" t="str">
        <f t="shared" si="48"/>
        <v>A679072</v>
      </c>
      <c r="AI312" s="40" t="str">
        <f>IFERROR(VLOOKUP(AH312,AKT!$E$4:$G$350,3,FALSE),"")</f>
        <v>0942</v>
      </c>
    </row>
    <row r="313" spans="1:35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80"/>
      <c r="L313" s="92"/>
      <c r="M313" s="91"/>
      <c r="N313" s="91"/>
      <c r="O313" s="92"/>
      <c r="P313" s="152"/>
      <c r="Q313" s="306"/>
      <c r="R313" s="175" t="str">
        <f>IF(C313="","",'OPĆI DIO'!$C$1)</f>
        <v/>
      </c>
      <c r="S313" s="40" t="str">
        <f t="shared" si="44"/>
        <v/>
      </c>
      <c r="T313" s="40" t="str">
        <f t="shared" si="45"/>
        <v/>
      </c>
      <c r="U313" s="40" t="str">
        <f t="shared" si="46"/>
        <v/>
      </c>
      <c r="V313" s="40" t="str">
        <f t="shared" si="47"/>
        <v/>
      </c>
      <c r="AF313" s="89" t="s">
        <v>3180</v>
      </c>
      <c r="AG313" s="40" t="s">
        <v>3181</v>
      </c>
      <c r="AH313" s="40" t="str">
        <f t="shared" si="48"/>
        <v>A679072</v>
      </c>
      <c r="AI313" s="40" t="str">
        <f>IFERROR(VLOOKUP(AH313,AKT!$E$4:$G$350,3,FALSE),"")</f>
        <v>0942</v>
      </c>
    </row>
    <row r="314" spans="1:35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80"/>
      <c r="L314" s="92"/>
      <c r="M314" s="91"/>
      <c r="N314" s="91"/>
      <c r="O314" s="92"/>
      <c r="P314" s="152"/>
      <c r="Q314" s="306"/>
      <c r="R314" s="175" t="str">
        <f>IF(C314="","",'OPĆI DIO'!$C$1)</f>
        <v/>
      </c>
      <c r="S314" s="40" t="str">
        <f t="shared" si="44"/>
        <v/>
      </c>
      <c r="T314" s="40" t="str">
        <f t="shared" si="45"/>
        <v/>
      </c>
      <c r="U314" s="40" t="str">
        <f t="shared" si="46"/>
        <v/>
      </c>
      <c r="V314" s="40" t="str">
        <f t="shared" si="47"/>
        <v/>
      </c>
      <c r="AF314" s="89" t="s">
        <v>3182</v>
      </c>
      <c r="AG314" s="40" t="s">
        <v>3183</v>
      </c>
      <c r="AH314" s="40" t="str">
        <f t="shared" si="48"/>
        <v>A679072</v>
      </c>
      <c r="AI314" s="40" t="str">
        <f>IFERROR(VLOOKUP(AH314,AKT!$E$4:$G$350,3,FALSE),"")</f>
        <v>0942</v>
      </c>
    </row>
    <row r="315" spans="1:35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80"/>
      <c r="L315" s="92"/>
      <c r="M315" s="91"/>
      <c r="N315" s="91"/>
      <c r="O315" s="92"/>
      <c r="P315" s="152"/>
      <c r="Q315" s="306"/>
      <c r="R315" s="175" t="str">
        <f>IF(C315="","",'OPĆI DIO'!$C$1)</f>
        <v/>
      </c>
      <c r="S315" s="40" t="str">
        <f t="shared" si="44"/>
        <v/>
      </c>
      <c r="T315" s="40" t="str">
        <f t="shared" si="45"/>
        <v/>
      </c>
      <c r="U315" s="40" t="str">
        <f t="shared" si="46"/>
        <v/>
      </c>
      <c r="V315" s="40" t="str">
        <f t="shared" si="47"/>
        <v/>
      </c>
      <c r="AF315" s="89" t="s">
        <v>3184</v>
      </c>
      <c r="AG315" s="40" t="s">
        <v>3185</v>
      </c>
      <c r="AH315" s="40" t="str">
        <f t="shared" si="48"/>
        <v>A679072</v>
      </c>
      <c r="AI315" s="40" t="str">
        <f>IFERROR(VLOOKUP(AH315,AKT!$E$4:$G$350,3,FALSE),"")</f>
        <v>0942</v>
      </c>
    </row>
    <row r="316" spans="1:35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80"/>
      <c r="L316" s="92"/>
      <c r="M316" s="91"/>
      <c r="N316" s="91"/>
      <c r="O316" s="92"/>
      <c r="P316" s="152"/>
      <c r="Q316" s="306"/>
      <c r="R316" s="175" t="str">
        <f>IF(C316="","",'OPĆI DIO'!$C$1)</f>
        <v/>
      </c>
      <c r="S316" s="40" t="str">
        <f t="shared" si="44"/>
        <v/>
      </c>
      <c r="T316" s="40" t="str">
        <f t="shared" si="45"/>
        <v/>
      </c>
      <c r="U316" s="40" t="str">
        <f t="shared" si="46"/>
        <v/>
      </c>
      <c r="V316" s="40" t="str">
        <f t="shared" si="47"/>
        <v/>
      </c>
      <c r="AF316" s="89" t="s">
        <v>3186</v>
      </c>
      <c r="AG316" s="40" t="s">
        <v>3187</v>
      </c>
      <c r="AH316" s="40" t="str">
        <f t="shared" si="48"/>
        <v>A679072</v>
      </c>
      <c r="AI316" s="40" t="str">
        <f>IFERROR(VLOOKUP(AH316,AKT!$E$4:$G$350,3,FALSE),"")</f>
        <v>0942</v>
      </c>
    </row>
    <row r="317" spans="1:35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80"/>
      <c r="L317" s="92"/>
      <c r="M317" s="91"/>
      <c r="N317" s="91"/>
      <c r="O317" s="92"/>
      <c r="P317" s="152"/>
      <c r="Q317" s="306"/>
      <c r="R317" s="175" t="str">
        <f>IF(C317="","",'OPĆI DIO'!$C$1)</f>
        <v/>
      </c>
      <c r="S317" s="40" t="str">
        <f t="shared" si="44"/>
        <v/>
      </c>
      <c r="T317" s="40" t="str">
        <f t="shared" si="45"/>
        <v/>
      </c>
      <c r="U317" s="40" t="str">
        <f t="shared" si="46"/>
        <v/>
      </c>
      <c r="V317" s="40" t="str">
        <f t="shared" si="47"/>
        <v/>
      </c>
      <c r="AF317" s="89" t="s">
        <v>4872</v>
      </c>
      <c r="AG317" s="40" t="s">
        <v>3207</v>
      </c>
      <c r="AH317" s="40" t="str">
        <f t="shared" si="48"/>
        <v>A679072</v>
      </c>
      <c r="AI317" s="40" t="str">
        <f>IFERROR(VLOOKUP(AH317,AKT!$E$4:$G$350,3,FALSE),"")</f>
        <v>0942</v>
      </c>
    </row>
    <row r="318" spans="1:35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80"/>
      <c r="L318" s="92"/>
      <c r="M318" s="91"/>
      <c r="N318" s="91"/>
      <c r="O318" s="92"/>
      <c r="P318" s="152"/>
      <c r="Q318" s="306"/>
      <c r="R318" s="175" t="str">
        <f>IF(C318="","",'OPĆI DIO'!$C$1)</f>
        <v/>
      </c>
      <c r="S318" s="40" t="str">
        <f t="shared" si="44"/>
        <v/>
      </c>
      <c r="T318" s="40" t="str">
        <f t="shared" si="45"/>
        <v/>
      </c>
      <c r="U318" s="40" t="str">
        <f t="shared" si="46"/>
        <v/>
      </c>
      <c r="V318" s="40" t="str">
        <f t="shared" si="47"/>
        <v/>
      </c>
      <c r="AF318" s="89" t="s">
        <v>3188</v>
      </c>
      <c r="AG318" s="40" t="s">
        <v>3189</v>
      </c>
      <c r="AH318" s="40" t="str">
        <f t="shared" si="48"/>
        <v>A679072</v>
      </c>
      <c r="AI318" s="40" t="str">
        <f>IFERROR(VLOOKUP(AH318,AKT!$E$4:$G$350,3,FALSE),"")</f>
        <v>0942</v>
      </c>
    </row>
    <row r="319" spans="1:35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80"/>
      <c r="L319" s="92"/>
      <c r="M319" s="91"/>
      <c r="N319" s="91"/>
      <c r="O319" s="92"/>
      <c r="P319" s="152"/>
      <c r="Q319" s="306"/>
      <c r="R319" s="175" t="str">
        <f>IF(C319="","",'OPĆI DIO'!$C$1)</f>
        <v/>
      </c>
      <c r="S319" s="40" t="str">
        <f t="shared" si="44"/>
        <v/>
      </c>
      <c r="T319" s="40" t="str">
        <f t="shared" si="45"/>
        <v/>
      </c>
      <c r="U319" s="40" t="str">
        <f t="shared" si="46"/>
        <v/>
      </c>
      <c r="V319" s="40" t="str">
        <f t="shared" si="47"/>
        <v/>
      </c>
      <c r="AF319" s="89" t="s">
        <v>3190</v>
      </c>
      <c r="AG319" s="40" t="s">
        <v>3191</v>
      </c>
      <c r="AH319" s="40" t="str">
        <f t="shared" si="48"/>
        <v>A679072</v>
      </c>
      <c r="AI319" s="40" t="str">
        <f>IFERROR(VLOOKUP(AH319,AKT!$E$4:$G$350,3,FALSE),"")</f>
        <v>0942</v>
      </c>
    </row>
    <row r="320" spans="1:35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80"/>
      <c r="L320" s="92"/>
      <c r="M320" s="91"/>
      <c r="N320" s="91"/>
      <c r="O320" s="92"/>
      <c r="P320" s="152"/>
      <c r="Q320" s="306"/>
      <c r="R320" s="175" t="str">
        <f>IF(C320="","",'OPĆI DIO'!$C$1)</f>
        <v/>
      </c>
      <c r="S320" s="40" t="str">
        <f t="shared" si="44"/>
        <v/>
      </c>
      <c r="T320" s="40" t="str">
        <f t="shared" si="45"/>
        <v/>
      </c>
      <c r="U320" s="40" t="str">
        <f t="shared" si="46"/>
        <v/>
      </c>
      <c r="V320" s="40" t="str">
        <f t="shared" si="47"/>
        <v/>
      </c>
      <c r="AF320" s="89" t="s">
        <v>3192</v>
      </c>
      <c r="AG320" s="40" t="s">
        <v>3193</v>
      </c>
      <c r="AH320" s="40" t="str">
        <f t="shared" si="48"/>
        <v>A679072</v>
      </c>
      <c r="AI320" s="40" t="str">
        <f>IFERROR(VLOOKUP(AH320,AKT!$E$4:$G$350,3,FALSE),"")</f>
        <v>0942</v>
      </c>
    </row>
    <row r="321" spans="1:35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80"/>
      <c r="L321" s="92"/>
      <c r="M321" s="91"/>
      <c r="N321" s="91"/>
      <c r="O321" s="92"/>
      <c r="P321" s="152"/>
      <c r="Q321" s="306"/>
      <c r="R321" s="175" t="str">
        <f>IF(C321="","",'OPĆI DIO'!$C$1)</f>
        <v/>
      </c>
      <c r="S321" s="40" t="str">
        <f t="shared" si="44"/>
        <v/>
      </c>
      <c r="T321" s="40" t="str">
        <f t="shared" si="45"/>
        <v/>
      </c>
      <c r="U321" s="40" t="str">
        <f t="shared" si="46"/>
        <v/>
      </c>
      <c r="V321" s="40" t="str">
        <f t="shared" si="47"/>
        <v/>
      </c>
      <c r="AF321" s="89" t="s">
        <v>3194</v>
      </c>
      <c r="AG321" s="40" t="s">
        <v>3195</v>
      </c>
      <c r="AH321" s="40" t="str">
        <f t="shared" si="48"/>
        <v>A679072</v>
      </c>
      <c r="AI321" s="40" t="str">
        <f>IFERROR(VLOOKUP(AH321,AKT!$E$4:$G$350,3,FALSE),"")</f>
        <v>0942</v>
      </c>
    </row>
    <row r="322" spans="1:35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80"/>
      <c r="L322" s="92"/>
      <c r="M322" s="91"/>
      <c r="N322" s="91"/>
      <c r="O322" s="92"/>
      <c r="P322" s="152"/>
      <c r="Q322" s="306"/>
      <c r="R322" s="175" t="str">
        <f>IF(C322="","",'OPĆI DIO'!$C$1)</f>
        <v/>
      </c>
      <c r="S322" s="40" t="str">
        <f t="shared" si="44"/>
        <v/>
      </c>
      <c r="T322" s="40" t="str">
        <f t="shared" si="45"/>
        <v/>
      </c>
      <c r="U322" s="40" t="str">
        <f t="shared" si="46"/>
        <v/>
      </c>
      <c r="V322" s="40" t="str">
        <f t="shared" si="47"/>
        <v/>
      </c>
      <c r="AF322" s="89" t="s">
        <v>3196</v>
      </c>
      <c r="AG322" s="40" t="s">
        <v>3197</v>
      </c>
      <c r="AH322" s="40" t="str">
        <f t="shared" si="48"/>
        <v>A679072</v>
      </c>
      <c r="AI322" s="40" t="str">
        <f>IFERROR(VLOOKUP(AH322,AKT!$E$4:$G$350,3,FALSE),"")</f>
        <v>0942</v>
      </c>
    </row>
    <row r="323" spans="1:35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80"/>
      <c r="L323" s="92"/>
      <c r="M323" s="91"/>
      <c r="N323" s="91"/>
      <c r="O323" s="92"/>
      <c r="P323" s="152"/>
      <c r="Q323" s="306"/>
      <c r="R323" s="175" t="str">
        <f>IF(C323="","",'OPĆI DIO'!$C$1)</f>
        <v/>
      </c>
      <c r="S323" s="40" t="str">
        <f t="shared" si="44"/>
        <v/>
      </c>
      <c r="T323" s="40" t="str">
        <f t="shared" si="45"/>
        <v/>
      </c>
      <c r="U323" s="40" t="str">
        <f t="shared" si="46"/>
        <v/>
      </c>
      <c r="V323" s="40" t="str">
        <f t="shared" si="47"/>
        <v/>
      </c>
      <c r="AF323" s="89" t="s">
        <v>3198</v>
      </c>
      <c r="AG323" s="40" t="s">
        <v>3199</v>
      </c>
      <c r="AH323" s="40" t="str">
        <f t="shared" si="48"/>
        <v>A679072</v>
      </c>
      <c r="AI323" s="40" t="str">
        <f>IFERROR(VLOOKUP(AH323,AKT!$E$4:$G$350,3,FALSE),"")</f>
        <v>0942</v>
      </c>
    </row>
    <row r="324" spans="1:35">
      <c r="A324" s="50"/>
      <c r="B324" s="45" t="str">
        <f t="shared" ref="B324:B387" si="49">IFERROR(VLOOKUP(A324,$W$6:$X$23,2,FALSE),"")</f>
        <v/>
      </c>
      <c r="C324" s="50"/>
      <c r="D324" s="45" t="str">
        <f t="shared" ref="D324:D387" si="50">IFERROR(VLOOKUP(C324,$Z$5:$AB$129,2,FALSE),"")</f>
        <v/>
      </c>
      <c r="E324" s="81"/>
      <c r="F324" s="45" t="str">
        <f t="shared" ref="F324:F387" si="51">IFERROR(VLOOKUP(E324,$AF$6:$AG$1763,2,FALSE),"")</f>
        <v/>
      </c>
      <c r="G324" s="45" t="str">
        <f t="shared" ref="G324:G387" si="52">IFERROR(VLOOKUP(E324,$AF$6:$AI$1763,4,FALSE),"")</f>
        <v/>
      </c>
      <c r="H324" s="80"/>
      <c r="I324" s="80"/>
      <c r="J324" s="80"/>
      <c r="K324" s="80"/>
      <c r="L324" s="92"/>
      <c r="M324" s="91"/>
      <c r="N324" s="91"/>
      <c r="O324" s="92"/>
      <c r="P324" s="152"/>
      <c r="Q324" s="306"/>
      <c r="R324" s="175" t="str">
        <f>IF(C324="","",'OPĆI DIO'!$C$1)</f>
        <v/>
      </c>
      <c r="S324" s="40" t="str">
        <f t="shared" ref="S324:S387" si="53">LEFT(C324,3)</f>
        <v/>
      </c>
      <c r="T324" s="40" t="str">
        <f t="shared" ref="T324:T387" si="54">LEFT(C324,2)</f>
        <v/>
      </c>
      <c r="U324" s="40" t="str">
        <f t="shared" ref="U324:U387" si="55">IF(V324="5",0,MID(G324,2,2))</f>
        <v/>
      </c>
      <c r="V324" s="40" t="str">
        <f t="shared" ref="V324:V387" si="56">LEFT(C324,1)</f>
        <v/>
      </c>
      <c r="AF324" s="89" t="s">
        <v>3200</v>
      </c>
      <c r="AG324" s="40" t="s">
        <v>3201</v>
      </c>
      <c r="AH324" s="40" t="str">
        <f t="shared" si="48"/>
        <v>A679072</v>
      </c>
      <c r="AI324" s="40" t="str">
        <f>IFERROR(VLOOKUP(AH324,AKT!$E$4:$G$350,3,FALSE),"")</f>
        <v>0942</v>
      </c>
    </row>
    <row r="325" spans="1:35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80"/>
      <c r="L325" s="92"/>
      <c r="M325" s="91"/>
      <c r="N325" s="91"/>
      <c r="O325" s="92"/>
      <c r="P325" s="152"/>
      <c r="Q325" s="306"/>
      <c r="R325" s="175" t="str">
        <f>IF(C325="","",'OPĆI DIO'!$C$1)</f>
        <v/>
      </c>
      <c r="S325" s="40" t="str">
        <f t="shared" si="53"/>
        <v/>
      </c>
      <c r="T325" s="40" t="str">
        <f t="shared" si="54"/>
        <v/>
      </c>
      <c r="U325" s="40" t="str">
        <f t="shared" si="55"/>
        <v/>
      </c>
      <c r="V325" s="40" t="str">
        <f t="shared" si="56"/>
        <v/>
      </c>
      <c r="AF325" s="89" t="s">
        <v>3202</v>
      </c>
      <c r="AG325" s="40" t="s">
        <v>3203</v>
      </c>
      <c r="AH325" s="40" t="str">
        <f t="shared" si="48"/>
        <v>A679072</v>
      </c>
      <c r="AI325" s="40" t="str">
        <f>IFERROR(VLOOKUP(AH325,AKT!$E$4:$G$350,3,FALSE),"")</f>
        <v>0942</v>
      </c>
    </row>
    <row r="326" spans="1:35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80"/>
      <c r="L326" s="92"/>
      <c r="M326" s="91"/>
      <c r="N326" s="91"/>
      <c r="O326" s="92"/>
      <c r="P326" s="152"/>
      <c r="Q326" s="306"/>
      <c r="R326" s="175" t="str">
        <f>IF(C326="","",'OPĆI DIO'!$C$1)</f>
        <v/>
      </c>
      <c r="S326" s="40" t="str">
        <f t="shared" si="53"/>
        <v/>
      </c>
      <c r="T326" s="40" t="str">
        <f t="shared" si="54"/>
        <v/>
      </c>
      <c r="U326" s="40" t="str">
        <f t="shared" si="55"/>
        <v/>
      </c>
      <c r="V326" s="40" t="str">
        <f t="shared" si="56"/>
        <v/>
      </c>
      <c r="AF326" s="89" t="s">
        <v>3204</v>
      </c>
      <c r="AG326" s="40" t="s">
        <v>3205</v>
      </c>
      <c r="AH326" s="40" t="str">
        <f t="shared" si="48"/>
        <v>A679072</v>
      </c>
      <c r="AI326" s="40" t="str">
        <f>IFERROR(VLOOKUP(AH326,AKT!$E$4:$G$350,3,FALSE),"")</f>
        <v>0942</v>
      </c>
    </row>
    <row r="327" spans="1:35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80"/>
      <c r="L327" s="92"/>
      <c r="M327" s="91"/>
      <c r="N327" s="91"/>
      <c r="O327" s="92"/>
      <c r="P327" s="152"/>
      <c r="Q327" s="306"/>
      <c r="R327" s="175" t="str">
        <f>IF(C327="","",'OPĆI DIO'!$C$1)</f>
        <v/>
      </c>
      <c r="S327" s="40" t="str">
        <f t="shared" si="53"/>
        <v/>
      </c>
      <c r="T327" s="40" t="str">
        <f t="shared" si="54"/>
        <v/>
      </c>
      <c r="U327" s="40" t="str">
        <f t="shared" si="55"/>
        <v/>
      </c>
      <c r="V327" s="40" t="str">
        <f t="shared" si="56"/>
        <v/>
      </c>
      <c r="AF327" s="89" t="s">
        <v>3206</v>
      </c>
      <c r="AG327" s="40" t="s">
        <v>3207</v>
      </c>
      <c r="AH327" s="40" t="str">
        <f t="shared" si="48"/>
        <v>A679072</v>
      </c>
      <c r="AI327" s="40" t="str">
        <f>IFERROR(VLOOKUP(AH327,AKT!$E$4:$G$350,3,FALSE),"")</f>
        <v>0942</v>
      </c>
    </row>
    <row r="328" spans="1:35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80"/>
      <c r="L328" s="92"/>
      <c r="M328" s="91"/>
      <c r="N328" s="91"/>
      <c r="O328" s="92"/>
      <c r="P328" s="152"/>
      <c r="Q328" s="306"/>
      <c r="R328" s="175" t="str">
        <f>IF(C328="","",'OPĆI DIO'!$C$1)</f>
        <v/>
      </c>
      <c r="S328" s="40" t="str">
        <f t="shared" si="53"/>
        <v/>
      </c>
      <c r="T328" s="40" t="str">
        <f t="shared" si="54"/>
        <v/>
      </c>
      <c r="U328" s="40" t="str">
        <f t="shared" si="55"/>
        <v/>
      </c>
      <c r="V328" s="40" t="str">
        <f t="shared" si="56"/>
        <v/>
      </c>
      <c r="AF328" s="89" t="s">
        <v>3208</v>
      </c>
      <c r="AG328" s="40" t="s">
        <v>3209</v>
      </c>
      <c r="AH328" s="40" t="str">
        <f t="shared" si="48"/>
        <v>A679072</v>
      </c>
      <c r="AI328" s="40" t="str">
        <f>IFERROR(VLOOKUP(AH328,AKT!$E$4:$G$350,3,FALSE),"")</f>
        <v>0942</v>
      </c>
    </row>
    <row r="329" spans="1:35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80"/>
      <c r="L329" s="92"/>
      <c r="M329" s="91"/>
      <c r="N329" s="91"/>
      <c r="O329" s="92"/>
      <c r="P329" s="152"/>
      <c r="Q329" s="306"/>
      <c r="R329" s="175" t="str">
        <f>IF(C329="","",'OPĆI DIO'!$C$1)</f>
        <v/>
      </c>
      <c r="S329" s="40" t="str">
        <f t="shared" si="53"/>
        <v/>
      </c>
      <c r="T329" s="40" t="str">
        <f t="shared" si="54"/>
        <v/>
      </c>
      <c r="U329" s="40" t="str">
        <f t="shared" si="55"/>
        <v/>
      </c>
      <c r="V329" s="40" t="str">
        <f t="shared" si="56"/>
        <v/>
      </c>
      <c r="AF329" s="89" t="s">
        <v>4873</v>
      </c>
      <c r="AG329" s="40" t="s">
        <v>4874</v>
      </c>
      <c r="AH329" s="40" t="str">
        <f t="shared" ref="AH329:AH392" si="57">LEFT(AF329,7)</f>
        <v>A679072</v>
      </c>
      <c r="AI329" s="40" t="str">
        <f>IFERROR(VLOOKUP(AH329,AKT!$E$4:$G$350,3,FALSE),"")</f>
        <v>0942</v>
      </c>
    </row>
    <row r="330" spans="1:35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80"/>
      <c r="L330" s="92"/>
      <c r="M330" s="91"/>
      <c r="N330" s="91"/>
      <c r="O330" s="92"/>
      <c r="P330" s="152"/>
      <c r="Q330" s="306"/>
      <c r="R330" s="175" t="str">
        <f>IF(C330="","",'OPĆI DIO'!$C$1)</f>
        <v/>
      </c>
      <c r="S330" s="40" t="str">
        <f t="shared" si="53"/>
        <v/>
      </c>
      <c r="T330" s="40" t="str">
        <f t="shared" si="54"/>
        <v/>
      </c>
      <c r="U330" s="40" t="str">
        <f t="shared" si="55"/>
        <v/>
      </c>
      <c r="V330" s="40" t="str">
        <f t="shared" si="56"/>
        <v/>
      </c>
      <c r="AF330" s="89" t="s">
        <v>4875</v>
      </c>
      <c r="AG330" s="40" t="s">
        <v>4876</v>
      </c>
      <c r="AH330" s="40" t="str">
        <f t="shared" si="57"/>
        <v>A679072</v>
      </c>
      <c r="AI330" s="40" t="str">
        <f>IFERROR(VLOOKUP(AH330,AKT!$E$4:$G$350,3,FALSE),"")</f>
        <v>0942</v>
      </c>
    </row>
    <row r="331" spans="1:35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80"/>
      <c r="L331" s="92"/>
      <c r="M331" s="91"/>
      <c r="N331" s="91"/>
      <c r="O331" s="92"/>
      <c r="P331" s="152"/>
      <c r="Q331" s="306"/>
      <c r="R331" s="175" t="str">
        <f>IF(C331="","",'OPĆI DIO'!$C$1)</f>
        <v/>
      </c>
      <c r="S331" s="40" t="str">
        <f t="shared" si="53"/>
        <v/>
      </c>
      <c r="T331" s="40" t="str">
        <f t="shared" si="54"/>
        <v/>
      </c>
      <c r="U331" s="40" t="str">
        <f t="shared" si="55"/>
        <v/>
      </c>
      <c r="V331" s="40" t="str">
        <f t="shared" si="56"/>
        <v/>
      </c>
      <c r="AF331" s="89" t="s">
        <v>4877</v>
      </c>
      <c r="AG331" s="40" t="s">
        <v>4878</v>
      </c>
      <c r="AH331" s="40" t="str">
        <f t="shared" si="57"/>
        <v>A679072</v>
      </c>
      <c r="AI331" s="40" t="str">
        <f>IFERROR(VLOOKUP(AH331,AKT!$E$4:$G$350,3,FALSE),"")</f>
        <v>0942</v>
      </c>
    </row>
    <row r="332" spans="1:35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80"/>
      <c r="L332" s="92"/>
      <c r="M332" s="91"/>
      <c r="N332" s="91"/>
      <c r="O332" s="92"/>
      <c r="P332" s="152"/>
      <c r="Q332" s="306"/>
      <c r="R332" s="175" t="str">
        <f>IF(C332="","",'OPĆI DIO'!$C$1)</f>
        <v/>
      </c>
      <c r="S332" s="40" t="str">
        <f t="shared" si="53"/>
        <v/>
      </c>
      <c r="T332" s="40" t="str">
        <f t="shared" si="54"/>
        <v/>
      </c>
      <c r="U332" s="40" t="str">
        <f t="shared" si="55"/>
        <v/>
      </c>
      <c r="V332" s="40" t="str">
        <f t="shared" si="56"/>
        <v/>
      </c>
      <c r="AF332" s="89" t="s">
        <v>4879</v>
      </c>
      <c r="AG332" s="40" t="s">
        <v>4880</v>
      </c>
      <c r="AH332" s="40" t="str">
        <f t="shared" si="57"/>
        <v>A679072</v>
      </c>
      <c r="AI332" s="40" t="str">
        <f>IFERROR(VLOOKUP(AH332,AKT!$E$4:$G$350,3,FALSE),"")</f>
        <v>0942</v>
      </c>
    </row>
    <row r="333" spans="1:35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80"/>
      <c r="L333" s="92"/>
      <c r="M333" s="91"/>
      <c r="N333" s="91"/>
      <c r="O333" s="92"/>
      <c r="P333" s="152"/>
      <c r="Q333" s="306"/>
      <c r="R333" s="175" t="str">
        <f>IF(C333="","",'OPĆI DIO'!$C$1)</f>
        <v/>
      </c>
      <c r="S333" s="40" t="str">
        <f t="shared" si="53"/>
        <v/>
      </c>
      <c r="T333" s="40" t="str">
        <f t="shared" si="54"/>
        <v/>
      </c>
      <c r="U333" s="40" t="str">
        <f t="shared" si="55"/>
        <v/>
      </c>
      <c r="V333" s="40" t="str">
        <f t="shared" si="56"/>
        <v/>
      </c>
      <c r="AF333" s="89" t="s">
        <v>4881</v>
      </c>
      <c r="AG333" s="40" t="s">
        <v>4882</v>
      </c>
      <c r="AH333" s="40" t="str">
        <f t="shared" si="57"/>
        <v>A679072</v>
      </c>
      <c r="AI333" s="40" t="str">
        <f>IFERROR(VLOOKUP(AH333,AKT!$E$4:$G$350,3,FALSE),"")</f>
        <v>0942</v>
      </c>
    </row>
    <row r="334" spans="1:35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80"/>
      <c r="L334" s="92"/>
      <c r="M334" s="91"/>
      <c r="N334" s="91"/>
      <c r="O334" s="92"/>
      <c r="P334" s="152"/>
      <c r="Q334" s="306"/>
      <c r="R334" s="175" t="str">
        <f>IF(C334="","",'OPĆI DIO'!$C$1)</f>
        <v/>
      </c>
      <c r="S334" s="40" t="str">
        <f t="shared" si="53"/>
        <v/>
      </c>
      <c r="T334" s="40" t="str">
        <f t="shared" si="54"/>
        <v/>
      </c>
      <c r="U334" s="40" t="str">
        <f t="shared" si="55"/>
        <v/>
      </c>
      <c r="V334" s="40" t="str">
        <f t="shared" si="56"/>
        <v/>
      </c>
      <c r="AF334" s="89" t="s">
        <v>4883</v>
      </c>
      <c r="AG334" s="40" t="s">
        <v>4884</v>
      </c>
      <c r="AH334" s="40" t="str">
        <f t="shared" si="57"/>
        <v>A679072</v>
      </c>
      <c r="AI334" s="40" t="str">
        <f>IFERROR(VLOOKUP(AH334,AKT!$E$4:$G$350,3,FALSE),"")</f>
        <v>0942</v>
      </c>
    </row>
    <row r="335" spans="1:35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80"/>
      <c r="L335" s="92"/>
      <c r="M335" s="91"/>
      <c r="N335" s="91"/>
      <c r="O335" s="92"/>
      <c r="P335" s="152"/>
      <c r="Q335" s="306"/>
      <c r="R335" s="175" t="str">
        <f>IF(C335="","",'OPĆI DIO'!$C$1)</f>
        <v/>
      </c>
      <c r="S335" s="40" t="str">
        <f t="shared" si="53"/>
        <v/>
      </c>
      <c r="T335" s="40" t="str">
        <f t="shared" si="54"/>
        <v/>
      </c>
      <c r="U335" s="40" t="str">
        <f t="shared" si="55"/>
        <v/>
      </c>
      <c r="V335" s="40" t="str">
        <f t="shared" si="56"/>
        <v/>
      </c>
      <c r="AF335" s="89" t="s">
        <v>4885</v>
      </c>
      <c r="AG335" s="40" t="s">
        <v>4886</v>
      </c>
      <c r="AH335" s="40" t="str">
        <f t="shared" si="57"/>
        <v>A679072</v>
      </c>
      <c r="AI335" s="40" t="str">
        <f>IFERROR(VLOOKUP(AH335,AKT!$E$4:$G$350,3,FALSE),"")</f>
        <v>0942</v>
      </c>
    </row>
    <row r="336" spans="1:35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80"/>
      <c r="L336" s="92"/>
      <c r="M336" s="91"/>
      <c r="N336" s="91"/>
      <c r="O336" s="92"/>
      <c r="P336" s="152"/>
      <c r="Q336" s="306"/>
      <c r="R336" s="175" t="str">
        <f>IF(C336="","",'OPĆI DIO'!$C$1)</f>
        <v/>
      </c>
      <c r="S336" s="40" t="str">
        <f t="shared" si="53"/>
        <v/>
      </c>
      <c r="T336" s="40" t="str">
        <f t="shared" si="54"/>
        <v/>
      </c>
      <c r="U336" s="40" t="str">
        <f t="shared" si="55"/>
        <v/>
      </c>
      <c r="V336" s="40" t="str">
        <f t="shared" si="56"/>
        <v/>
      </c>
      <c r="AF336" s="89" t="s">
        <v>4887</v>
      </c>
      <c r="AG336" s="40" t="s">
        <v>4888</v>
      </c>
      <c r="AH336" s="40" t="str">
        <f t="shared" si="57"/>
        <v>A679072</v>
      </c>
      <c r="AI336" s="40" t="str">
        <f>IFERROR(VLOOKUP(AH336,AKT!$E$4:$G$350,3,FALSE),"")</f>
        <v>0942</v>
      </c>
    </row>
    <row r="337" spans="1:35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80"/>
      <c r="L337" s="92"/>
      <c r="M337" s="91"/>
      <c r="N337" s="91"/>
      <c r="O337" s="92"/>
      <c r="P337" s="152"/>
      <c r="Q337" s="306"/>
      <c r="R337" s="175" t="str">
        <f>IF(C337="","",'OPĆI DIO'!$C$1)</f>
        <v/>
      </c>
      <c r="S337" s="40" t="str">
        <f t="shared" si="53"/>
        <v/>
      </c>
      <c r="T337" s="40" t="str">
        <f t="shared" si="54"/>
        <v/>
      </c>
      <c r="U337" s="40" t="str">
        <f t="shared" si="55"/>
        <v/>
      </c>
      <c r="V337" s="40" t="str">
        <f t="shared" si="56"/>
        <v/>
      </c>
      <c r="AF337" s="89" t="s">
        <v>4889</v>
      </c>
      <c r="AG337" s="40" t="s">
        <v>3203</v>
      </c>
      <c r="AH337" s="40" t="str">
        <f t="shared" si="57"/>
        <v>A679072</v>
      </c>
      <c r="AI337" s="40" t="str">
        <f>IFERROR(VLOOKUP(AH337,AKT!$E$4:$G$350,3,FALSE),"")</f>
        <v>0942</v>
      </c>
    </row>
    <row r="338" spans="1:35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80"/>
      <c r="L338" s="92"/>
      <c r="M338" s="91"/>
      <c r="N338" s="91"/>
      <c r="O338" s="92"/>
      <c r="P338" s="152"/>
      <c r="Q338" s="306"/>
      <c r="R338" s="175" t="str">
        <f>IF(C338="","",'OPĆI DIO'!$C$1)</f>
        <v/>
      </c>
      <c r="S338" s="40" t="str">
        <f t="shared" si="53"/>
        <v/>
      </c>
      <c r="T338" s="40" t="str">
        <f t="shared" si="54"/>
        <v/>
      </c>
      <c r="U338" s="40" t="str">
        <f t="shared" si="55"/>
        <v/>
      </c>
      <c r="V338" s="40" t="str">
        <f t="shared" si="56"/>
        <v/>
      </c>
      <c r="AF338" s="89" t="s">
        <v>4890</v>
      </c>
      <c r="AG338" s="40" t="s">
        <v>4891</v>
      </c>
      <c r="AH338" s="40" t="str">
        <f t="shared" si="57"/>
        <v>A679072</v>
      </c>
      <c r="AI338" s="40" t="str">
        <f>IFERROR(VLOOKUP(AH338,AKT!$E$4:$G$350,3,FALSE),"")</f>
        <v>0942</v>
      </c>
    </row>
    <row r="339" spans="1:35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80"/>
      <c r="L339" s="92"/>
      <c r="M339" s="91"/>
      <c r="N339" s="91"/>
      <c r="O339" s="92"/>
      <c r="P339" s="152"/>
      <c r="Q339" s="306"/>
      <c r="R339" s="175" t="str">
        <f>IF(C339="","",'OPĆI DIO'!$C$1)</f>
        <v/>
      </c>
      <c r="S339" s="40" t="str">
        <f t="shared" si="53"/>
        <v/>
      </c>
      <c r="T339" s="40" t="str">
        <f t="shared" si="54"/>
        <v/>
      </c>
      <c r="U339" s="40" t="str">
        <f t="shared" si="55"/>
        <v/>
      </c>
      <c r="V339" s="40" t="str">
        <f t="shared" si="56"/>
        <v/>
      </c>
      <c r="AF339" s="89" t="s">
        <v>4892</v>
      </c>
      <c r="AG339" s="40" t="s">
        <v>3199</v>
      </c>
      <c r="AH339" s="40" t="str">
        <f t="shared" si="57"/>
        <v>A679072</v>
      </c>
      <c r="AI339" s="40" t="str">
        <f>IFERROR(VLOOKUP(AH339,AKT!$E$4:$G$350,3,FALSE),"")</f>
        <v>0942</v>
      </c>
    </row>
    <row r="340" spans="1:35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80"/>
      <c r="L340" s="92"/>
      <c r="M340" s="91"/>
      <c r="N340" s="91"/>
      <c r="O340" s="92"/>
      <c r="P340" s="152"/>
      <c r="Q340" s="306"/>
      <c r="R340" s="175" t="str">
        <f>IF(C340="","",'OPĆI DIO'!$C$1)</f>
        <v/>
      </c>
      <c r="S340" s="40" t="str">
        <f t="shared" si="53"/>
        <v/>
      </c>
      <c r="T340" s="40" t="str">
        <f t="shared" si="54"/>
        <v/>
      </c>
      <c r="U340" s="40" t="str">
        <f t="shared" si="55"/>
        <v/>
      </c>
      <c r="V340" s="40" t="str">
        <f t="shared" si="56"/>
        <v/>
      </c>
      <c r="AF340" s="89" t="s">
        <v>4893</v>
      </c>
      <c r="AG340" s="40" t="s">
        <v>4894</v>
      </c>
      <c r="AH340" s="40" t="str">
        <f t="shared" si="57"/>
        <v>A679072</v>
      </c>
      <c r="AI340" s="40" t="str">
        <f>IFERROR(VLOOKUP(AH340,AKT!$E$4:$G$350,3,FALSE),"")</f>
        <v>0942</v>
      </c>
    </row>
    <row r="341" spans="1:35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80"/>
      <c r="L341" s="92"/>
      <c r="M341" s="91"/>
      <c r="N341" s="91"/>
      <c r="O341" s="92"/>
      <c r="P341" s="152"/>
      <c r="Q341" s="306"/>
      <c r="R341" s="175" t="str">
        <f>IF(C341="","",'OPĆI DIO'!$C$1)</f>
        <v/>
      </c>
      <c r="S341" s="40" t="str">
        <f t="shared" si="53"/>
        <v/>
      </c>
      <c r="T341" s="40" t="str">
        <f t="shared" si="54"/>
        <v/>
      </c>
      <c r="U341" s="40" t="str">
        <f t="shared" si="55"/>
        <v/>
      </c>
      <c r="V341" s="40" t="str">
        <f t="shared" si="56"/>
        <v/>
      </c>
      <c r="AF341" s="89" t="s">
        <v>4895</v>
      </c>
      <c r="AG341" s="40" t="s">
        <v>4896</v>
      </c>
      <c r="AH341" s="40" t="str">
        <f t="shared" si="57"/>
        <v>A679072</v>
      </c>
      <c r="AI341" s="40" t="str">
        <f>IFERROR(VLOOKUP(AH341,AKT!$E$4:$G$350,3,FALSE),"")</f>
        <v>0942</v>
      </c>
    </row>
    <row r="342" spans="1:35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80"/>
      <c r="L342" s="92"/>
      <c r="M342" s="91"/>
      <c r="N342" s="91"/>
      <c r="O342" s="92"/>
      <c r="P342" s="152"/>
      <c r="Q342" s="306"/>
      <c r="R342" s="175" t="str">
        <f>IF(C342="","",'OPĆI DIO'!$C$1)</f>
        <v/>
      </c>
      <c r="S342" s="40" t="str">
        <f t="shared" si="53"/>
        <v/>
      </c>
      <c r="T342" s="40" t="str">
        <f t="shared" si="54"/>
        <v/>
      </c>
      <c r="U342" s="40" t="str">
        <f t="shared" si="55"/>
        <v/>
      </c>
      <c r="V342" s="40" t="str">
        <f t="shared" si="56"/>
        <v/>
      </c>
      <c r="AF342" s="89" t="s">
        <v>4897</v>
      </c>
      <c r="AG342" s="40" t="s">
        <v>4898</v>
      </c>
      <c r="AH342" s="40" t="str">
        <f t="shared" si="57"/>
        <v>A679072</v>
      </c>
      <c r="AI342" s="40" t="str">
        <f>IFERROR(VLOOKUP(AH342,AKT!$E$4:$G$350,3,FALSE),"")</f>
        <v>0942</v>
      </c>
    </row>
    <row r="343" spans="1:35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80"/>
      <c r="L343" s="92"/>
      <c r="M343" s="91"/>
      <c r="N343" s="91"/>
      <c r="O343" s="92"/>
      <c r="P343" s="152"/>
      <c r="Q343" s="306"/>
      <c r="R343" s="175" t="str">
        <f>IF(C343="","",'OPĆI DIO'!$C$1)</f>
        <v/>
      </c>
      <c r="S343" s="40" t="str">
        <f t="shared" si="53"/>
        <v/>
      </c>
      <c r="T343" s="40" t="str">
        <f t="shared" si="54"/>
        <v/>
      </c>
      <c r="U343" s="40" t="str">
        <f t="shared" si="55"/>
        <v/>
      </c>
      <c r="V343" s="40" t="str">
        <f t="shared" si="56"/>
        <v/>
      </c>
      <c r="AF343" s="89" t="s">
        <v>4899</v>
      </c>
      <c r="AG343" s="40" t="s">
        <v>4900</v>
      </c>
      <c r="AH343" s="40" t="str">
        <f t="shared" si="57"/>
        <v>A679072</v>
      </c>
      <c r="AI343" s="40" t="str">
        <f>IFERROR(VLOOKUP(AH343,AKT!$E$4:$G$350,3,FALSE),"")</f>
        <v>0942</v>
      </c>
    </row>
    <row r="344" spans="1:35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80"/>
      <c r="L344" s="92"/>
      <c r="M344" s="91"/>
      <c r="N344" s="91"/>
      <c r="O344" s="92"/>
      <c r="P344" s="152"/>
      <c r="Q344" s="306"/>
      <c r="R344" s="175" t="str">
        <f>IF(C344="","",'OPĆI DIO'!$C$1)</f>
        <v/>
      </c>
      <c r="S344" s="40" t="str">
        <f t="shared" si="53"/>
        <v/>
      </c>
      <c r="T344" s="40" t="str">
        <f t="shared" si="54"/>
        <v/>
      </c>
      <c r="U344" s="40" t="str">
        <f t="shared" si="55"/>
        <v/>
      </c>
      <c r="V344" s="40" t="str">
        <f t="shared" si="56"/>
        <v/>
      </c>
      <c r="AF344" s="89" t="s">
        <v>4901</v>
      </c>
      <c r="AG344" s="40" t="s">
        <v>4902</v>
      </c>
      <c r="AH344" s="40" t="str">
        <f t="shared" si="57"/>
        <v>A679072</v>
      </c>
      <c r="AI344" s="40" t="str">
        <f>IFERROR(VLOOKUP(AH344,AKT!$E$4:$G$350,3,FALSE),"")</f>
        <v>0942</v>
      </c>
    </row>
    <row r="345" spans="1:35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80"/>
      <c r="L345" s="92"/>
      <c r="M345" s="91"/>
      <c r="N345" s="91"/>
      <c r="O345" s="92"/>
      <c r="P345" s="152"/>
      <c r="Q345" s="306"/>
      <c r="R345" s="175" t="str">
        <f>IF(C345="","",'OPĆI DIO'!$C$1)</f>
        <v/>
      </c>
      <c r="S345" s="40" t="str">
        <f t="shared" si="53"/>
        <v/>
      </c>
      <c r="T345" s="40" t="str">
        <f t="shared" si="54"/>
        <v/>
      </c>
      <c r="U345" s="40" t="str">
        <f t="shared" si="55"/>
        <v/>
      </c>
      <c r="V345" s="40" t="str">
        <f t="shared" si="56"/>
        <v/>
      </c>
      <c r="AF345" s="89" t="s">
        <v>4903</v>
      </c>
      <c r="AG345" s="40" t="s">
        <v>4904</v>
      </c>
      <c r="AH345" s="40" t="str">
        <f t="shared" si="57"/>
        <v>A679072</v>
      </c>
      <c r="AI345" s="40" t="str">
        <f>IFERROR(VLOOKUP(AH345,AKT!$E$4:$G$350,3,FALSE),"")</f>
        <v>0942</v>
      </c>
    </row>
    <row r="346" spans="1:35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80"/>
      <c r="L346" s="92"/>
      <c r="M346" s="91"/>
      <c r="N346" s="91"/>
      <c r="O346" s="92"/>
      <c r="P346" s="152"/>
      <c r="Q346" s="306"/>
      <c r="R346" s="175" t="str">
        <f>IF(C346="","",'OPĆI DIO'!$C$1)</f>
        <v/>
      </c>
      <c r="S346" s="40" t="str">
        <f t="shared" si="53"/>
        <v/>
      </c>
      <c r="T346" s="40" t="str">
        <f t="shared" si="54"/>
        <v/>
      </c>
      <c r="U346" s="40" t="str">
        <f t="shared" si="55"/>
        <v/>
      </c>
      <c r="V346" s="40" t="str">
        <f t="shared" si="56"/>
        <v/>
      </c>
      <c r="AF346" s="89" t="s">
        <v>4905</v>
      </c>
      <c r="AG346" s="40" t="s">
        <v>4906</v>
      </c>
      <c r="AH346" s="40" t="str">
        <f t="shared" si="57"/>
        <v>A679072</v>
      </c>
      <c r="AI346" s="40" t="str">
        <f>IFERROR(VLOOKUP(AH346,AKT!$E$4:$G$350,3,FALSE),"")</f>
        <v>0942</v>
      </c>
    </row>
    <row r="347" spans="1:35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80"/>
      <c r="L347" s="92"/>
      <c r="M347" s="91"/>
      <c r="N347" s="91"/>
      <c r="O347" s="92"/>
      <c r="P347" s="152"/>
      <c r="Q347" s="306"/>
      <c r="R347" s="175" t="str">
        <f>IF(C347="","",'OPĆI DIO'!$C$1)</f>
        <v/>
      </c>
      <c r="S347" s="40" t="str">
        <f t="shared" si="53"/>
        <v/>
      </c>
      <c r="T347" s="40" t="str">
        <f t="shared" si="54"/>
        <v/>
      </c>
      <c r="U347" s="40" t="str">
        <f t="shared" si="55"/>
        <v/>
      </c>
      <c r="V347" s="40" t="str">
        <f t="shared" si="56"/>
        <v/>
      </c>
      <c r="AF347" s="89" t="s">
        <v>4907</v>
      </c>
      <c r="AG347" s="40" t="s">
        <v>4908</v>
      </c>
      <c r="AH347" s="40" t="str">
        <f t="shared" si="57"/>
        <v>A679072</v>
      </c>
      <c r="AI347" s="40" t="str">
        <f>IFERROR(VLOOKUP(AH347,AKT!$E$4:$G$350,3,FALSE),"")</f>
        <v>0942</v>
      </c>
    </row>
    <row r="348" spans="1:35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80"/>
      <c r="L348" s="92"/>
      <c r="M348" s="91"/>
      <c r="N348" s="91"/>
      <c r="O348" s="92"/>
      <c r="P348" s="152"/>
      <c r="Q348" s="306"/>
      <c r="R348" s="175" t="str">
        <f>IF(C348="","",'OPĆI DIO'!$C$1)</f>
        <v/>
      </c>
      <c r="S348" s="40" t="str">
        <f t="shared" si="53"/>
        <v/>
      </c>
      <c r="T348" s="40" t="str">
        <f t="shared" si="54"/>
        <v/>
      </c>
      <c r="U348" s="40" t="str">
        <f t="shared" si="55"/>
        <v/>
      </c>
      <c r="V348" s="40" t="str">
        <f t="shared" si="56"/>
        <v/>
      </c>
      <c r="AF348" s="89" t="s">
        <v>4909</v>
      </c>
      <c r="AG348" s="40" t="s">
        <v>4910</v>
      </c>
      <c r="AH348" s="40" t="str">
        <f t="shared" si="57"/>
        <v>A679072</v>
      </c>
      <c r="AI348" s="40" t="str">
        <f>IFERROR(VLOOKUP(AH348,AKT!$E$4:$G$350,3,FALSE),"")</f>
        <v>0942</v>
      </c>
    </row>
    <row r="349" spans="1:35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80"/>
      <c r="L349" s="92"/>
      <c r="M349" s="91"/>
      <c r="N349" s="91"/>
      <c r="O349" s="92"/>
      <c r="P349" s="152"/>
      <c r="Q349" s="306"/>
      <c r="R349" s="175" t="str">
        <f>IF(C349="","",'OPĆI DIO'!$C$1)</f>
        <v/>
      </c>
      <c r="S349" s="40" t="str">
        <f t="shared" si="53"/>
        <v/>
      </c>
      <c r="T349" s="40" t="str">
        <f t="shared" si="54"/>
        <v/>
      </c>
      <c r="U349" s="40" t="str">
        <f t="shared" si="55"/>
        <v/>
      </c>
      <c r="V349" s="40" t="str">
        <f t="shared" si="56"/>
        <v/>
      </c>
      <c r="AF349" s="89" t="s">
        <v>4911</v>
      </c>
      <c r="AG349" s="40" t="s">
        <v>4912</v>
      </c>
      <c r="AH349" s="40" t="str">
        <f t="shared" si="57"/>
        <v>A679072</v>
      </c>
      <c r="AI349" s="40" t="str">
        <f>IFERROR(VLOOKUP(AH349,AKT!$E$4:$G$350,3,FALSE),"")</f>
        <v>0942</v>
      </c>
    </row>
    <row r="350" spans="1:35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80"/>
      <c r="L350" s="92"/>
      <c r="M350" s="91"/>
      <c r="N350" s="91"/>
      <c r="O350" s="92"/>
      <c r="P350" s="152"/>
      <c r="Q350" s="306"/>
      <c r="R350" s="175" t="str">
        <f>IF(C350="","",'OPĆI DIO'!$C$1)</f>
        <v/>
      </c>
      <c r="S350" s="40" t="str">
        <f t="shared" si="53"/>
        <v/>
      </c>
      <c r="T350" s="40" t="str">
        <f t="shared" si="54"/>
        <v/>
      </c>
      <c r="U350" s="40" t="str">
        <f t="shared" si="55"/>
        <v/>
      </c>
      <c r="V350" s="40" t="str">
        <f t="shared" si="56"/>
        <v/>
      </c>
      <c r="AF350" s="89" t="s">
        <v>4913</v>
      </c>
      <c r="AG350" s="40" t="s">
        <v>4914</v>
      </c>
      <c r="AH350" s="40" t="str">
        <f t="shared" si="57"/>
        <v>A679072</v>
      </c>
      <c r="AI350" s="40" t="str">
        <f>IFERROR(VLOOKUP(AH350,AKT!$E$4:$G$350,3,FALSE),"")</f>
        <v>0942</v>
      </c>
    </row>
    <row r="351" spans="1:35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80"/>
      <c r="L351" s="92"/>
      <c r="M351" s="91"/>
      <c r="N351" s="91"/>
      <c r="O351" s="92"/>
      <c r="P351" s="152"/>
      <c r="Q351" s="306"/>
      <c r="R351" s="175" t="str">
        <f>IF(C351="","",'OPĆI DIO'!$C$1)</f>
        <v/>
      </c>
      <c r="S351" s="40" t="str">
        <f t="shared" si="53"/>
        <v/>
      </c>
      <c r="T351" s="40" t="str">
        <f t="shared" si="54"/>
        <v/>
      </c>
      <c r="U351" s="40" t="str">
        <f t="shared" si="55"/>
        <v/>
      </c>
      <c r="V351" s="40" t="str">
        <f t="shared" si="56"/>
        <v/>
      </c>
      <c r="AF351" s="89" t="s">
        <v>4915</v>
      </c>
      <c r="AG351" s="40" t="s">
        <v>4916</v>
      </c>
      <c r="AH351" s="40" t="str">
        <f t="shared" si="57"/>
        <v>A679072</v>
      </c>
      <c r="AI351" s="40" t="str">
        <f>IFERROR(VLOOKUP(AH351,AKT!$E$4:$G$350,3,FALSE),"")</f>
        <v>0942</v>
      </c>
    </row>
    <row r="352" spans="1:35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80"/>
      <c r="L352" s="92"/>
      <c r="M352" s="91"/>
      <c r="N352" s="91"/>
      <c r="O352" s="92"/>
      <c r="P352" s="152"/>
      <c r="Q352" s="306"/>
      <c r="R352" s="175" t="str">
        <f>IF(C352="","",'OPĆI DIO'!$C$1)</f>
        <v/>
      </c>
      <c r="S352" s="40" t="str">
        <f t="shared" si="53"/>
        <v/>
      </c>
      <c r="T352" s="40" t="str">
        <f t="shared" si="54"/>
        <v/>
      </c>
      <c r="U352" s="40" t="str">
        <f t="shared" si="55"/>
        <v/>
      </c>
      <c r="V352" s="40" t="str">
        <f t="shared" si="56"/>
        <v/>
      </c>
      <c r="AF352" s="89" t="s">
        <v>4917</v>
      </c>
      <c r="AG352" s="40" t="s">
        <v>4918</v>
      </c>
      <c r="AH352" s="40" t="str">
        <f t="shared" si="57"/>
        <v>A679072</v>
      </c>
      <c r="AI352" s="40" t="str">
        <f>IFERROR(VLOOKUP(AH352,AKT!$E$4:$G$350,3,FALSE),"")</f>
        <v>0942</v>
      </c>
    </row>
    <row r="353" spans="1:35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80"/>
      <c r="L353" s="92"/>
      <c r="M353" s="91"/>
      <c r="N353" s="91"/>
      <c r="O353" s="92"/>
      <c r="P353" s="152"/>
      <c r="Q353" s="306"/>
      <c r="R353" s="175" t="str">
        <f>IF(C353="","",'OPĆI DIO'!$C$1)</f>
        <v/>
      </c>
      <c r="S353" s="40" t="str">
        <f t="shared" si="53"/>
        <v/>
      </c>
      <c r="T353" s="40" t="str">
        <f t="shared" si="54"/>
        <v/>
      </c>
      <c r="U353" s="40" t="str">
        <f t="shared" si="55"/>
        <v/>
      </c>
      <c r="V353" s="40" t="str">
        <f t="shared" si="56"/>
        <v/>
      </c>
      <c r="AF353" s="89" t="s">
        <v>4919</v>
      </c>
      <c r="AG353" s="40" t="s">
        <v>4920</v>
      </c>
      <c r="AH353" s="40" t="str">
        <f t="shared" si="57"/>
        <v>A679072</v>
      </c>
      <c r="AI353" s="40" t="str">
        <f>IFERROR(VLOOKUP(AH353,AKT!$E$4:$G$350,3,FALSE),"")</f>
        <v>0942</v>
      </c>
    </row>
    <row r="354" spans="1:35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80"/>
      <c r="L354" s="92"/>
      <c r="M354" s="91"/>
      <c r="N354" s="91"/>
      <c r="O354" s="92"/>
      <c r="P354" s="152"/>
      <c r="Q354" s="306"/>
      <c r="R354" s="175" t="str">
        <f>IF(C354="","",'OPĆI DIO'!$C$1)</f>
        <v/>
      </c>
      <c r="S354" s="40" t="str">
        <f t="shared" si="53"/>
        <v/>
      </c>
      <c r="T354" s="40" t="str">
        <f t="shared" si="54"/>
        <v/>
      </c>
      <c r="U354" s="40" t="str">
        <f t="shared" si="55"/>
        <v/>
      </c>
      <c r="V354" s="40" t="str">
        <f t="shared" si="56"/>
        <v/>
      </c>
      <c r="AF354" s="89" t="s">
        <v>4921</v>
      </c>
      <c r="AG354" s="40" t="s">
        <v>4922</v>
      </c>
      <c r="AH354" s="40" t="str">
        <f t="shared" si="57"/>
        <v>A679072</v>
      </c>
      <c r="AI354" s="40" t="str">
        <f>IFERROR(VLOOKUP(AH354,AKT!$E$4:$G$350,3,FALSE),"")</f>
        <v>0942</v>
      </c>
    </row>
    <row r="355" spans="1:35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80"/>
      <c r="L355" s="92"/>
      <c r="M355" s="91"/>
      <c r="N355" s="91"/>
      <c r="O355" s="92"/>
      <c r="P355" s="152"/>
      <c r="Q355" s="306"/>
      <c r="R355" s="175" t="str">
        <f>IF(C355="","",'OPĆI DIO'!$C$1)</f>
        <v/>
      </c>
      <c r="S355" s="40" t="str">
        <f t="shared" si="53"/>
        <v/>
      </c>
      <c r="T355" s="40" t="str">
        <f t="shared" si="54"/>
        <v/>
      </c>
      <c r="U355" s="40" t="str">
        <f t="shared" si="55"/>
        <v/>
      </c>
      <c r="V355" s="40" t="str">
        <f t="shared" si="56"/>
        <v/>
      </c>
      <c r="AF355" s="89" t="s">
        <v>4923</v>
      </c>
      <c r="AG355" s="40" t="s">
        <v>4924</v>
      </c>
      <c r="AH355" s="40" t="str">
        <f t="shared" si="57"/>
        <v>A679072</v>
      </c>
      <c r="AI355" s="40" t="str">
        <f>IFERROR(VLOOKUP(AH355,AKT!$E$4:$G$350,3,FALSE),"")</f>
        <v>0942</v>
      </c>
    </row>
    <row r="356" spans="1:35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80"/>
      <c r="L356" s="92"/>
      <c r="M356" s="91"/>
      <c r="N356" s="91"/>
      <c r="O356" s="92"/>
      <c r="P356" s="152"/>
      <c r="Q356" s="306"/>
      <c r="R356" s="175" t="str">
        <f>IF(C356="","",'OPĆI DIO'!$C$1)</f>
        <v/>
      </c>
      <c r="S356" s="40" t="str">
        <f t="shared" si="53"/>
        <v/>
      </c>
      <c r="T356" s="40" t="str">
        <f t="shared" si="54"/>
        <v/>
      </c>
      <c r="U356" s="40" t="str">
        <f t="shared" si="55"/>
        <v/>
      </c>
      <c r="V356" s="40" t="str">
        <f t="shared" si="56"/>
        <v/>
      </c>
      <c r="AF356" s="89" t="s">
        <v>4925</v>
      </c>
      <c r="AG356" s="40" t="s">
        <v>4926</v>
      </c>
      <c r="AH356" s="40" t="str">
        <f t="shared" si="57"/>
        <v>A679073</v>
      </c>
      <c r="AI356" s="40" t="str">
        <f>IFERROR(VLOOKUP(AH356,AKT!$E$4:$G$350,3,FALSE),"")</f>
        <v>0942</v>
      </c>
    </row>
    <row r="357" spans="1:35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80"/>
      <c r="L357" s="92"/>
      <c r="M357" s="91"/>
      <c r="N357" s="91"/>
      <c r="O357" s="92"/>
      <c r="P357" s="152"/>
      <c r="Q357" s="306"/>
      <c r="R357" s="175" t="str">
        <f>IF(C357="","",'OPĆI DIO'!$C$1)</f>
        <v/>
      </c>
      <c r="S357" s="40" t="str">
        <f t="shared" si="53"/>
        <v/>
      </c>
      <c r="T357" s="40" t="str">
        <f t="shared" si="54"/>
        <v/>
      </c>
      <c r="U357" s="40" t="str">
        <f t="shared" si="55"/>
        <v/>
      </c>
      <c r="V357" s="40" t="str">
        <f t="shared" si="56"/>
        <v/>
      </c>
      <c r="AF357" s="89" t="s">
        <v>4927</v>
      </c>
      <c r="AG357" s="40" t="s">
        <v>4928</v>
      </c>
      <c r="AH357" s="40" t="str">
        <f t="shared" si="57"/>
        <v>A679073</v>
      </c>
      <c r="AI357" s="40" t="str">
        <f>IFERROR(VLOOKUP(AH357,AKT!$E$4:$G$350,3,FALSE),"")</f>
        <v>0942</v>
      </c>
    </row>
    <row r="358" spans="1:35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80"/>
      <c r="L358" s="92"/>
      <c r="M358" s="91"/>
      <c r="N358" s="91"/>
      <c r="O358" s="92"/>
      <c r="P358" s="152"/>
      <c r="Q358" s="306"/>
      <c r="R358" s="175" t="str">
        <f>IF(C358="","",'OPĆI DIO'!$C$1)</f>
        <v/>
      </c>
      <c r="S358" s="40" t="str">
        <f t="shared" si="53"/>
        <v/>
      </c>
      <c r="T358" s="40" t="str">
        <f t="shared" si="54"/>
        <v/>
      </c>
      <c r="U358" s="40" t="str">
        <f t="shared" si="55"/>
        <v/>
      </c>
      <c r="V358" s="40" t="str">
        <f t="shared" si="56"/>
        <v/>
      </c>
      <c r="AF358" s="89" t="s">
        <v>1553</v>
      </c>
      <c r="AG358" s="40" t="s">
        <v>1554</v>
      </c>
      <c r="AH358" s="40" t="str">
        <f t="shared" si="57"/>
        <v>A679073</v>
      </c>
      <c r="AI358" s="40" t="str">
        <f>IFERROR(VLOOKUP(AH358,AKT!$E$4:$G$350,3,FALSE),"")</f>
        <v>0942</v>
      </c>
    </row>
    <row r="359" spans="1:35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80"/>
      <c r="L359" s="92"/>
      <c r="M359" s="91"/>
      <c r="N359" s="91"/>
      <c r="O359" s="92"/>
      <c r="P359" s="152"/>
      <c r="Q359" s="306"/>
      <c r="R359" s="175" t="str">
        <f>IF(C359="","",'OPĆI DIO'!$C$1)</f>
        <v/>
      </c>
      <c r="S359" s="40" t="str">
        <f t="shared" si="53"/>
        <v/>
      </c>
      <c r="T359" s="40" t="str">
        <f t="shared" si="54"/>
        <v/>
      </c>
      <c r="U359" s="40" t="str">
        <f t="shared" si="55"/>
        <v/>
      </c>
      <c r="V359" s="40" t="str">
        <f t="shared" si="56"/>
        <v/>
      </c>
      <c r="AF359" s="89" t="s">
        <v>1555</v>
      </c>
      <c r="AG359" s="40" t="s">
        <v>1556</v>
      </c>
      <c r="AH359" s="40" t="str">
        <f t="shared" si="57"/>
        <v>A679073</v>
      </c>
      <c r="AI359" s="40" t="str">
        <f>IFERROR(VLOOKUP(AH359,AKT!$E$4:$G$350,3,FALSE),"")</f>
        <v>0942</v>
      </c>
    </row>
    <row r="360" spans="1:35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80"/>
      <c r="L360" s="92"/>
      <c r="M360" s="91"/>
      <c r="N360" s="91"/>
      <c r="O360" s="92"/>
      <c r="P360" s="152"/>
      <c r="Q360" s="306"/>
      <c r="R360" s="175" t="str">
        <f>IF(C360="","",'OPĆI DIO'!$C$1)</f>
        <v/>
      </c>
      <c r="S360" s="40" t="str">
        <f t="shared" si="53"/>
        <v/>
      </c>
      <c r="T360" s="40" t="str">
        <f t="shared" si="54"/>
        <v/>
      </c>
      <c r="U360" s="40" t="str">
        <f t="shared" si="55"/>
        <v/>
      </c>
      <c r="V360" s="40" t="str">
        <f t="shared" si="56"/>
        <v/>
      </c>
      <c r="AF360" s="89" t="s">
        <v>1557</v>
      </c>
      <c r="AG360" s="40" t="s">
        <v>1558</v>
      </c>
      <c r="AH360" s="40" t="str">
        <f t="shared" si="57"/>
        <v>A679073</v>
      </c>
      <c r="AI360" s="40" t="str">
        <f>IFERROR(VLOOKUP(AH360,AKT!$E$4:$G$350,3,FALSE),"")</f>
        <v>0942</v>
      </c>
    </row>
    <row r="361" spans="1:35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80"/>
      <c r="L361" s="92"/>
      <c r="M361" s="91"/>
      <c r="N361" s="91"/>
      <c r="O361" s="92"/>
      <c r="P361" s="152"/>
      <c r="Q361" s="306"/>
      <c r="R361" s="175" t="str">
        <f>IF(C361="","",'OPĆI DIO'!$C$1)</f>
        <v/>
      </c>
      <c r="S361" s="40" t="str">
        <f t="shared" si="53"/>
        <v/>
      </c>
      <c r="T361" s="40" t="str">
        <f t="shared" si="54"/>
        <v/>
      </c>
      <c r="U361" s="40" t="str">
        <f t="shared" si="55"/>
        <v/>
      </c>
      <c r="V361" s="40" t="str">
        <f t="shared" si="56"/>
        <v/>
      </c>
      <c r="AF361" s="89" t="s">
        <v>1559</v>
      </c>
      <c r="AG361" s="40" t="s">
        <v>1560</v>
      </c>
      <c r="AH361" s="40" t="str">
        <f t="shared" si="57"/>
        <v>A679073</v>
      </c>
      <c r="AI361" s="40" t="str">
        <f>IFERROR(VLOOKUP(AH361,AKT!$E$4:$G$350,3,FALSE),"")</f>
        <v>0942</v>
      </c>
    </row>
    <row r="362" spans="1:35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80"/>
      <c r="L362" s="92"/>
      <c r="M362" s="91"/>
      <c r="N362" s="91"/>
      <c r="O362" s="92"/>
      <c r="P362" s="152"/>
      <c r="Q362" s="306"/>
      <c r="R362" s="175" t="str">
        <f>IF(C362="","",'OPĆI DIO'!$C$1)</f>
        <v/>
      </c>
      <c r="S362" s="40" t="str">
        <f t="shared" si="53"/>
        <v/>
      </c>
      <c r="T362" s="40" t="str">
        <f t="shared" si="54"/>
        <v/>
      </c>
      <c r="U362" s="40" t="str">
        <f t="shared" si="55"/>
        <v/>
      </c>
      <c r="V362" s="40" t="str">
        <f t="shared" si="56"/>
        <v/>
      </c>
      <c r="AF362" s="89" t="s">
        <v>4929</v>
      </c>
      <c r="AG362" s="40" t="s">
        <v>4930</v>
      </c>
      <c r="AH362" s="40" t="str">
        <f t="shared" si="57"/>
        <v>A679073</v>
      </c>
      <c r="AI362" s="40" t="str">
        <f>IFERROR(VLOOKUP(AH362,AKT!$E$4:$G$350,3,FALSE),"")</f>
        <v>0942</v>
      </c>
    </row>
    <row r="363" spans="1:35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80"/>
      <c r="L363" s="92"/>
      <c r="M363" s="91"/>
      <c r="N363" s="91"/>
      <c r="O363" s="92"/>
      <c r="P363" s="152"/>
      <c r="Q363" s="306"/>
      <c r="R363" s="175" t="str">
        <f>IF(C363="","",'OPĆI DIO'!$C$1)</f>
        <v/>
      </c>
      <c r="S363" s="40" t="str">
        <f t="shared" si="53"/>
        <v/>
      </c>
      <c r="T363" s="40" t="str">
        <f t="shared" si="54"/>
        <v/>
      </c>
      <c r="U363" s="40" t="str">
        <f t="shared" si="55"/>
        <v/>
      </c>
      <c r="V363" s="40" t="str">
        <f t="shared" si="56"/>
        <v/>
      </c>
      <c r="AF363" s="89" t="s">
        <v>4931</v>
      </c>
      <c r="AG363" s="40" t="s">
        <v>4932</v>
      </c>
      <c r="AH363" s="40" t="str">
        <f t="shared" si="57"/>
        <v>A679073</v>
      </c>
      <c r="AI363" s="40" t="str">
        <f>IFERROR(VLOOKUP(AH363,AKT!$E$4:$G$350,3,FALSE),"")</f>
        <v>0942</v>
      </c>
    </row>
    <row r="364" spans="1:35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80"/>
      <c r="L364" s="92"/>
      <c r="M364" s="91"/>
      <c r="N364" s="91"/>
      <c r="O364" s="92"/>
      <c r="P364" s="152"/>
      <c r="Q364" s="306"/>
      <c r="R364" s="175" t="str">
        <f>IF(C364="","",'OPĆI DIO'!$C$1)</f>
        <v/>
      </c>
      <c r="S364" s="40" t="str">
        <f t="shared" si="53"/>
        <v/>
      </c>
      <c r="T364" s="40" t="str">
        <f t="shared" si="54"/>
        <v/>
      </c>
      <c r="U364" s="40" t="str">
        <f t="shared" si="55"/>
        <v/>
      </c>
      <c r="V364" s="40" t="str">
        <f t="shared" si="56"/>
        <v/>
      </c>
      <c r="AF364" s="89" t="s">
        <v>1561</v>
      </c>
      <c r="AG364" s="40" t="s">
        <v>1562</v>
      </c>
      <c r="AH364" s="40" t="str">
        <f t="shared" si="57"/>
        <v>A679073</v>
      </c>
      <c r="AI364" s="40" t="str">
        <f>IFERROR(VLOOKUP(AH364,AKT!$E$4:$G$350,3,FALSE),"")</f>
        <v>0942</v>
      </c>
    </row>
    <row r="365" spans="1:35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80"/>
      <c r="L365" s="92"/>
      <c r="M365" s="91"/>
      <c r="N365" s="91"/>
      <c r="O365" s="92"/>
      <c r="P365" s="152"/>
      <c r="Q365" s="306"/>
      <c r="R365" s="175" t="str">
        <f>IF(C365="","",'OPĆI DIO'!$C$1)</f>
        <v/>
      </c>
      <c r="S365" s="40" t="str">
        <f t="shared" si="53"/>
        <v/>
      </c>
      <c r="T365" s="40" t="str">
        <f t="shared" si="54"/>
        <v/>
      </c>
      <c r="U365" s="40" t="str">
        <f t="shared" si="55"/>
        <v/>
      </c>
      <c r="V365" s="40" t="str">
        <f t="shared" si="56"/>
        <v/>
      </c>
      <c r="AF365" s="89" t="s">
        <v>1563</v>
      </c>
      <c r="AG365" s="40" t="s">
        <v>1564</v>
      </c>
      <c r="AH365" s="40" t="str">
        <f t="shared" si="57"/>
        <v>A679073</v>
      </c>
      <c r="AI365" s="40" t="str">
        <f>IFERROR(VLOOKUP(AH365,AKT!$E$4:$G$350,3,FALSE),"")</f>
        <v>0942</v>
      </c>
    </row>
    <row r="366" spans="1:35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80"/>
      <c r="L366" s="92"/>
      <c r="M366" s="91"/>
      <c r="N366" s="91"/>
      <c r="O366" s="92"/>
      <c r="P366" s="152"/>
      <c r="Q366" s="306"/>
      <c r="R366" s="175" t="str">
        <f>IF(C366="","",'OPĆI DIO'!$C$1)</f>
        <v/>
      </c>
      <c r="S366" s="40" t="str">
        <f t="shared" si="53"/>
        <v/>
      </c>
      <c r="T366" s="40" t="str">
        <f t="shared" si="54"/>
        <v/>
      </c>
      <c r="U366" s="40" t="str">
        <f t="shared" si="55"/>
        <v/>
      </c>
      <c r="V366" s="40" t="str">
        <f t="shared" si="56"/>
        <v/>
      </c>
      <c r="AF366" s="89" t="s">
        <v>4933</v>
      </c>
      <c r="AG366" s="40" t="s">
        <v>4934</v>
      </c>
      <c r="AH366" s="40" t="str">
        <f t="shared" si="57"/>
        <v>A679073</v>
      </c>
      <c r="AI366" s="40" t="str">
        <f>IFERROR(VLOOKUP(AH366,AKT!$E$4:$G$350,3,FALSE),"")</f>
        <v>0942</v>
      </c>
    </row>
    <row r="367" spans="1:35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80"/>
      <c r="L367" s="92"/>
      <c r="M367" s="91"/>
      <c r="N367" s="91"/>
      <c r="O367" s="92"/>
      <c r="P367" s="152"/>
      <c r="Q367" s="306"/>
      <c r="R367" s="175" t="str">
        <f>IF(C367="","",'OPĆI DIO'!$C$1)</f>
        <v/>
      </c>
      <c r="S367" s="40" t="str">
        <f t="shared" si="53"/>
        <v/>
      </c>
      <c r="T367" s="40" t="str">
        <f t="shared" si="54"/>
        <v/>
      </c>
      <c r="U367" s="40" t="str">
        <f t="shared" si="55"/>
        <v/>
      </c>
      <c r="V367" s="40" t="str">
        <f t="shared" si="56"/>
        <v/>
      </c>
      <c r="AF367" s="89" t="s">
        <v>1565</v>
      </c>
      <c r="AG367" s="40" t="s">
        <v>1566</v>
      </c>
      <c r="AH367" s="40" t="str">
        <f t="shared" si="57"/>
        <v>A679073</v>
      </c>
      <c r="AI367" s="40" t="str">
        <f>IFERROR(VLOOKUP(AH367,AKT!$E$4:$G$350,3,FALSE),"")</f>
        <v>0942</v>
      </c>
    </row>
    <row r="368" spans="1:35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80"/>
      <c r="L368" s="92"/>
      <c r="M368" s="91"/>
      <c r="N368" s="91"/>
      <c r="O368" s="92"/>
      <c r="P368" s="152"/>
      <c r="Q368" s="306"/>
      <c r="R368" s="175" t="str">
        <f>IF(C368="","",'OPĆI DIO'!$C$1)</f>
        <v/>
      </c>
      <c r="S368" s="40" t="str">
        <f t="shared" si="53"/>
        <v/>
      </c>
      <c r="T368" s="40" t="str">
        <f t="shared" si="54"/>
        <v/>
      </c>
      <c r="U368" s="40" t="str">
        <f t="shared" si="55"/>
        <v/>
      </c>
      <c r="V368" s="40" t="str">
        <f t="shared" si="56"/>
        <v/>
      </c>
      <c r="AF368" s="89" t="s">
        <v>1567</v>
      </c>
      <c r="AG368" s="40" t="s">
        <v>1568</v>
      </c>
      <c r="AH368" s="40" t="str">
        <f t="shared" si="57"/>
        <v>A679073</v>
      </c>
      <c r="AI368" s="40" t="str">
        <f>IFERROR(VLOOKUP(AH368,AKT!$E$4:$G$350,3,FALSE),"")</f>
        <v>0942</v>
      </c>
    </row>
    <row r="369" spans="1:35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80"/>
      <c r="L369" s="92"/>
      <c r="M369" s="91"/>
      <c r="N369" s="91"/>
      <c r="O369" s="92"/>
      <c r="P369" s="152"/>
      <c r="Q369" s="306"/>
      <c r="R369" s="175" t="str">
        <f>IF(C369="","",'OPĆI DIO'!$C$1)</f>
        <v/>
      </c>
      <c r="S369" s="40" t="str">
        <f t="shared" si="53"/>
        <v/>
      </c>
      <c r="T369" s="40" t="str">
        <f t="shared" si="54"/>
        <v/>
      </c>
      <c r="U369" s="40" t="str">
        <f t="shared" si="55"/>
        <v/>
      </c>
      <c r="V369" s="40" t="str">
        <f t="shared" si="56"/>
        <v/>
      </c>
      <c r="AF369" s="89" t="s">
        <v>1569</v>
      </c>
      <c r="AG369" s="40" t="s">
        <v>1570</v>
      </c>
      <c r="AH369" s="40" t="str">
        <f t="shared" si="57"/>
        <v>A679073</v>
      </c>
      <c r="AI369" s="40" t="str">
        <f>IFERROR(VLOOKUP(AH369,AKT!$E$4:$G$350,3,FALSE),"")</f>
        <v>0942</v>
      </c>
    </row>
    <row r="370" spans="1:35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80"/>
      <c r="L370" s="92"/>
      <c r="M370" s="91"/>
      <c r="N370" s="91"/>
      <c r="O370" s="92"/>
      <c r="P370" s="152"/>
      <c r="Q370" s="306"/>
      <c r="R370" s="175" t="str">
        <f>IF(C370="","",'OPĆI DIO'!$C$1)</f>
        <v/>
      </c>
      <c r="S370" s="40" t="str">
        <f t="shared" si="53"/>
        <v/>
      </c>
      <c r="T370" s="40" t="str">
        <f t="shared" si="54"/>
        <v/>
      </c>
      <c r="U370" s="40" t="str">
        <f t="shared" si="55"/>
        <v/>
      </c>
      <c r="V370" s="40" t="str">
        <f t="shared" si="56"/>
        <v/>
      </c>
      <c r="AF370" s="89" t="s">
        <v>1571</v>
      </c>
      <c r="AG370" s="40" t="s">
        <v>1572</v>
      </c>
      <c r="AH370" s="40" t="str">
        <f t="shared" si="57"/>
        <v>A679073</v>
      </c>
      <c r="AI370" s="40" t="str">
        <f>IFERROR(VLOOKUP(AH370,AKT!$E$4:$G$350,3,FALSE),"")</f>
        <v>0942</v>
      </c>
    </row>
    <row r="371" spans="1:35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80"/>
      <c r="L371" s="92"/>
      <c r="M371" s="91"/>
      <c r="N371" s="91"/>
      <c r="O371" s="92"/>
      <c r="P371" s="152"/>
      <c r="Q371" s="306"/>
      <c r="R371" s="175" t="str">
        <f>IF(C371="","",'OPĆI DIO'!$C$1)</f>
        <v/>
      </c>
      <c r="S371" s="40" t="str">
        <f t="shared" si="53"/>
        <v/>
      </c>
      <c r="T371" s="40" t="str">
        <f t="shared" si="54"/>
        <v/>
      </c>
      <c r="U371" s="40" t="str">
        <f t="shared" si="55"/>
        <v/>
      </c>
      <c r="V371" s="40" t="str">
        <f t="shared" si="56"/>
        <v/>
      </c>
      <c r="AF371" s="89" t="s">
        <v>4935</v>
      </c>
      <c r="AG371" s="40" t="s">
        <v>4936</v>
      </c>
      <c r="AH371" s="40" t="str">
        <f t="shared" si="57"/>
        <v>A679073</v>
      </c>
      <c r="AI371" s="40" t="str">
        <f>IFERROR(VLOOKUP(AH371,AKT!$E$4:$G$350,3,FALSE),"")</f>
        <v>0942</v>
      </c>
    </row>
    <row r="372" spans="1:35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80"/>
      <c r="L372" s="92"/>
      <c r="M372" s="91"/>
      <c r="N372" s="91"/>
      <c r="O372" s="92"/>
      <c r="P372" s="152"/>
      <c r="Q372" s="306"/>
      <c r="R372" s="175" t="str">
        <f>IF(C372="","",'OPĆI DIO'!$C$1)</f>
        <v/>
      </c>
      <c r="S372" s="40" t="str">
        <f t="shared" si="53"/>
        <v/>
      </c>
      <c r="T372" s="40" t="str">
        <f t="shared" si="54"/>
        <v/>
      </c>
      <c r="U372" s="40" t="str">
        <f t="shared" si="55"/>
        <v/>
      </c>
      <c r="V372" s="40" t="str">
        <f t="shared" si="56"/>
        <v/>
      </c>
      <c r="AF372" s="89" t="s">
        <v>4937</v>
      </c>
      <c r="AG372" s="40" t="s">
        <v>4938</v>
      </c>
      <c r="AH372" s="40" t="str">
        <f t="shared" si="57"/>
        <v>A679073</v>
      </c>
      <c r="AI372" s="40" t="str">
        <f>IFERROR(VLOOKUP(AH372,AKT!$E$4:$G$350,3,FALSE),"")</f>
        <v>0942</v>
      </c>
    </row>
    <row r="373" spans="1:35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80"/>
      <c r="L373" s="92"/>
      <c r="M373" s="91"/>
      <c r="N373" s="91"/>
      <c r="O373" s="92"/>
      <c r="P373" s="152"/>
      <c r="Q373" s="306"/>
      <c r="R373" s="175" t="str">
        <f>IF(C373="","",'OPĆI DIO'!$C$1)</f>
        <v/>
      </c>
      <c r="S373" s="40" t="str">
        <f t="shared" si="53"/>
        <v/>
      </c>
      <c r="T373" s="40" t="str">
        <f t="shared" si="54"/>
        <v/>
      </c>
      <c r="U373" s="40" t="str">
        <f t="shared" si="55"/>
        <v/>
      </c>
      <c r="V373" s="40" t="str">
        <f t="shared" si="56"/>
        <v/>
      </c>
      <c r="AF373" s="89" t="s">
        <v>4939</v>
      </c>
      <c r="AG373" s="40" t="s">
        <v>4940</v>
      </c>
      <c r="AH373" s="40" t="str">
        <f t="shared" si="57"/>
        <v>A679073</v>
      </c>
      <c r="AI373" s="40" t="str">
        <f>IFERROR(VLOOKUP(AH373,AKT!$E$4:$G$350,3,FALSE),"")</f>
        <v>0942</v>
      </c>
    </row>
    <row r="374" spans="1:35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80"/>
      <c r="L374" s="92"/>
      <c r="M374" s="91"/>
      <c r="N374" s="91"/>
      <c r="O374" s="92"/>
      <c r="P374" s="152"/>
      <c r="Q374" s="306"/>
      <c r="R374" s="175" t="str">
        <f>IF(C374="","",'OPĆI DIO'!$C$1)</f>
        <v/>
      </c>
      <c r="S374" s="40" t="str">
        <f t="shared" si="53"/>
        <v/>
      </c>
      <c r="T374" s="40" t="str">
        <f t="shared" si="54"/>
        <v/>
      </c>
      <c r="U374" s="40" t="str">
        <f t="shared" si="55"/>
        <v/>
      </c>
      <c r="V374" s="40" t="str">
        <f t="shared" si="56"/>
        <v/>
      </c>
      <c r="AF374" s="89" t="s">
        <v>4941</v>
      </c>
      <c r="AG374" s="40" t="s">
        <v>4942</v>
      </c>
      <c r="AH374" s="40" t="str">
        <f t="shared" si="57"/>
        <v>A679073</v>
      </c>
      <c r="AI374" s="40" t="str">
        <f>IFERROR(VLOOKUP(AH374,AKT!$E$4:$G$350,3,FALSE),"")</f>
        <v>0942</v>
      </c>
    </row>
    <row r="375" spans="1:35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80"/>
      <c r="L375" s="92"/>
      <c r="M375" s="91"/>
      <c r="N375" s="91"/>
      <c r="O375" s="92"/>
      <c r="P375" s="152"/>
      <c r="Q375" s="306"/>
      <c r="R375" s="175" t="str">
        <f>IF(C375="","",'OPĆI DIO'!$C$1)</f>
        <v/>
      </c>
      <c r="S375" s="40" t="str">
        <f t="shared" si="53"/>
        <v/>
      </c>
      <c r="T375" s="40" t="str">
        <f t="shared" si="54"/>
        <v/>
      </c>
      <c r="U375" s="40" t="str">
        <f t="shared" si="55"/>
        <v/>
      </c>
      <c r="V375" s="40" t="str">
        <f t="shared" si="56"/>
        <v/>
      </c>
      <c r="AF375" s="89" t="s">
        <v>4943</v>
      </c>
      <c r="AG375" s="40" t="s">
        <v>4944</v>
      </c>
      <c r="AH375" s="40" t="str">
        <f t="shared" si="57"/>
        <v>A679073</v>
      </c>
      <c r="AI375" s="40" t="str">
        <f>IFERROR(VLOOKUP(AH375,AKT!$E$4:$G$350,3,FALSE),"")</f>
        <v>0942</v>
      </c>
    </row>
    <row r="376" spans="1:35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80"/>
      <c r="L376" s="92"/>
      <c r="M376" s="91"/>
      <c r="N376" s="91"/>
      <c r="O376" s="92"/>
      <c r="P376" s="152"/>
      <c r="Q376" s="306"/>
      <c r="R376" s="175" t="str">
        <f>IF(C376="","",'OPĆI DIO'!$C$1)</f>
        <v/>
      </c>
      <c r="S376" s="40" t="str">
        <f t="shared" si="53"/>
        <v/>
      </c>
      <c r="T376" s="40" t="str">
        <f t="shared" si="54"/>
        <v/>
      </c>
      <c r="U376" s="40" t="str">
        <f t="shared" si="55"/>
        <v/>
      </c>
      <c r="V376" s="40" t="str">
        <f t="shared" si="56"/>
        <v/>
      </c>
      <c r="AF376" s="89" t="s">
        <v>4945</v>
      </c>
      <c r="AG376" s="40" t="s">
        <v>4946</v>
      </c>
      <c r="AH376" s="40" t="str">
        <f t="shared" si="57"/>
        <v>A679073</v>
      </c>
      <c r="AI376" s="40" t="str">
        <f>IFERROR(VLOOKUP(AH376,AKT!$E$4:$G$350,3,FALSE),"")</f>
        <v>0942</v>
      </c>
    </row>
    <row r="377" spans="1:35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80"/>
      <c r="L377" s="92"/>
      <c r="M377" s="91"/>
      <c r="N377" s="91"/>
      <c r="O377" s="92"/>
      <c r="P377" s="152"/>
      <c r="Q377" s="306"/>
      <c r="R377" s="175" t="str">
        <f>IF(C377="","",'OPĆI DIO'!$C$1)</f>
        <v/>
      </c>
      <c r="S377" s="40" t="str">
        <f t="shared" si="53"/>
        <v/>
      </c>
      <c r="T377" s="40" t="str">
        <f t="shared" si="54"/>
        <v/>
      </c>
      <c r="U377" s="40" t="str">
        <f t="shared" si="55"/>
        <v/>
      </c>
      <c r="V377" s="40" t="str">
        <f t="shared" si="56"/>
        <v/>
      </c>
      <c r="AF377" s="89" t="s">
        <v>4947</v>
      </c>
      <c r="AG377" s="40" t="s">
        <v>4948</v>
      </c>
      <c r="AH377" s="40" t="str">
        <f t="shared" si="57"/>
        <v>A679073</v>
      </c>
      <c r="AI377" s="40" t="str">
        <f>IFERROR(VLOOKUP(AH377,AKT!$E$4:$G$350,3,FALSE),"")</f>
        <v>0942</v>
      </c>
    </row>
    <row r="378" spans="1:35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80"/>
      <c r="L378" s="92"/>
      <c r="M378" s="91"/>
      <c r="N378" s="91"/>
      <c r="O378" s="92"/>
      <c r="P378" s="152"/>
      <c r="Q378" s="306"/>
      <c r="R378" s="175" t="str">
        <f>IF(C378="","",'OPĆI DIO'!$C$1)</f>
        <v/>
      </c>
      <c r="S378" s="40" t="str">
        <f t="shared" si="53"/>
        <v/>
      </c>
      <c r="T378" s="40" t="str">
        <f t="shared" si="54"/>
        <v/>
      </c>
      <c r="U378" s="40" t="str">
        <f t="shared" si="55"/>
        <v/>
      </c>
      <c r="V378" s="40" t="str">
        <f t="shared" si="56"/>
        <v/>
      </c>
      <c r="AF378" s="89" t="s">
        <v>4949</v>
      </c>
      <c r="AG378" s="40" t="s">
        <v>4950</v>
      </c>
      <c r="AH378" s="40" t="str">
        <f t="shared" si="57"/>
        <v>A679073</v>
      </c>
      <c r="AI378" s="40" t="str">
        <f>IFERROR(VLOOKUP(AH378,AKT!$E$4:$G$350,3,FALSE),"")</f>
        <v>0942</v>
      </c>
    </row>
    <row r="379" spans="1:35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80"/>
      <c r="L379" s="92"/>
      <c r="M379" s="91"/>
      <c r="N379" s="91"/>
      <c r="O379" s="92"/>
      <c r="P379" s="152"/>
      <c r="Q379" s="306"/>
      <c r="R379" s="175" t="str">
        <f>IF(C379="","",'OPĆI DIO'!$C$1)</f>
        <v/>
      </c>
      <c r="S379" s="40" t="str">
        <f t="shared" si="53"/>
        <v/>
      </c>
      <c r="T379" s="40" t="str">
        <f t="shared" si="54"/>
        <v/>
      </c>
      <c r="U379" s="40" t="str">
        <f t="shared" si="55"/>
        <v/>
      </c>
      <c r="V379" s="40" t="str">
        <f t="shared" si="56"/>
        <v/>
      </c>
      <c r="AF379" s="89" t="s">
        <v>1916</v>
      </c>
      <c r="AG379" s="40" t="s">
        <v>1917</v>
      </c>
      <c r="AH379" s="40" t="str">
        <f t="shared" si="57"/>
        <v>A679073</v>
      </c>
      <c r="AI379" s="40" t="str">
        <f>IFERROR(VLOOKUP(AH379,AKT!$E$4:$G$350,3,FALSE),"")</f>
        <v>0942</v>
      </c>
    </row>
    <row r="380" spans="1:35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80"/>
      <c r="L380" s="92"/>
      <c r="M380" s="91"/>
      <c r="N380" s="91"/>
      <c r="O380" s="92"/>
      <c r="P380" s="152"/>
      <c r="Q380" s="306"/>
      <c r="R380" s="175" t="str">
        <f>IF(C380="","",'OPĆI DIO'!$C$1)</f>
        <v/>
      </c>
      <c r="S380" s="40" t="str">
        <f t="shared" si="53"/>
        <v/>
      </c>
      <c r="T380" s="40" t="str">
        <f t="shared" si="54"/>
        <v/>
      </c>
      <c r="U380" s="40" t="str">
        <f t="shared" si="55"/>
        <v/>
      </c>
      <c r="V380" s="40" t="str">
        <f t="shared" si="56"/>
        <v/>
      </c>
      <c r="AF380" s="89" t="s">
        <v>1918</v>
      </c>
      <c r="AG380" s="40" t="s">
        <v>1919</v>
      </c>
      <c r="AH380" s="40" t="str">
        <f t="shared" si="57"/>
        <v>A679073</v>
      </c>
      <c r="AI380" s="40" t="str">
        <f>IFERROR(VLOOKUP(AH380,AKT!$E$4:$G$350,3,FALSE),"")</f>
        <v>0942</v>
      </c>
    </row>
    <row r="381" spans="1:35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80"/>
      <c r="L381" s="92"/>
      <c r="M381" s="91"/>
      <c r="N381" s="91"/>
      <c r="O381" s="92"/>
      <c r="P381" s="152"/>
      <c r="Q381" s="306"/>
      <c r="R381" s="175" t="str">
        <f>IF(C381="","",'OPĆI DIO'!$C$1)</f>
        <v/>
      </c>
      <c r="S381" s="40" t="str">
        <f t="shared" si="53"/>
        <v/>
      </c>
      <c r="T381" s="40" t="str">
        <f t="shared" si="54"/>
        <v/>
      </c>
      <c r="U381" s="40" t="str">
        <f t="shared" si="55"/>
        <v/>
      </c>
      <c r="V381" s="40" t="str">
        <f t="shared" si="56"/>
        <v/>
      </c>
      <c r="AF381" s="89" t="s">
        <v>3210</v>
      </c>
      <c r="AG381" s="40" t="s">
        <v>3211</v>
      </c>
      <c r="AH381" s="40" t="str">
        <f t="shared" si="57"/>
        <v>A679073</v>
      </c>
      <c r="AI381" s="40" t="str">
        <f>IFERROR(VLOOKUP(AH381,AKT!$E$4:$G$350,3,FALSE),"")</f>
        <v>0942</v>
      </c>
    </row>
    <row r="382" spans="1:35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80"/>
      <c r="L382" s="92"/>
      <c r="M382" s="91"/>
      <c r="N382" s="91"/>
      <c r="O382" s="92"/>
      <c r="P382" s="152"/>
      <c r="Q382" s="306"/>
      <c r="R382" s="175" t="str">
        <f>IF(C382="","",'OPĆI DIO'!$C$1)</f>
        <v/>
      </c>
      <c r="S382" s="40" t="str">
        <f t="shared" si="53"/>
        <v/>
      </c>
      <c r="T382" s="40" t="str">
        <f t="shared" si="54"/>
        <v/>
      </c>
      <c r="U382" s="40" t="str">
        <f t="shared" si="55"/>
        <v/>
      </c>
      <c r="V382" s="40" t="str">
        <f t="shared" si="56"/>
        <v/>
      </c>
      <c r="AF382" s="89" t="s">
        <v>3212</v>
      </c>
      <c r="AG382" s="40" t="s">
        <v>3213</v>
      </c>
      <c r="AH382" s="40" t="str">
        <f t="shared" si="57"/>
        <v>A679073</v>
      </c>
      <c r="AI382" s="40" t="str">
        <f>IFERROR(VLOOKUP(AH382,AKT!$E$4:$G$350,3,FALSE),"")</f>
        <v>0942</v>
      </c>
    </row>
    <row r="383" spans="1:35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80"/>
      <c r="L383" s="92"/>
      <c r="M383" s="91"/>
      <c r="N383" s="91"/>
      <c r="O383" s="92"/>
      <c r="P383" s="152"/>
      <c r="Q383" s="306"/>
      <c r="R383" s="175" t="str">
        <f>IF(C383="","",'OPĆI DIO'!$C$1)</f>
        <v/>
      </c>
      <c r="S383" s="40" t="str">
        <f t="shared" si="53"/>
        <v/>
      </c>
      <c r="T383" s="40" t="str">
        <f t="shared" si="54"/>
        <v/>
      </c>
      <c r="U383" s="40" t="str">
        <f t="shared" si="55"/>
        <v/>
      </c>
      <c r="V383" s="40" t="str">
        <f t="shared" si="56"/>
        <v/>
      </c>
      <c r="AF383" s="89" t="s">
        <v>3214</v>
      </c>
      <c r="AG383" s="40" t="s">
        <v>3215</v>
      </c>
      <c r="AH383" s="40" t="str">
        <f t="shared" si="57"/>
        <v>A679073</v>
      </c>
      <c r="AI383" s="40" t="str">
        <f>IFERROR(VLOOKUP(AH383,AKT!$E$4:$G$350,3,FALSE),"")</f>
        <v>0942</v>
      </c>
    </row>
    <row r="384" spans="1:35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80"/>
      <c r="L384" s="92"/>
      <c r="M384" s="91"/>
      <c r="N384" s="91"/>
      <c r="O384" s="92"/>
      <c r="P384" s="152"/>
      <c r="Q384" s="306"/>
      <c r="R384" s="175" t="str">
        <f>IF(C384="","",'OPĆI DIO'!$C$1)</f>
        <v/>
      </c>
      <c r="S384" s="40" t="str">
        <f t="shared" si="53"/>
        <v/>
      </c>
      <c r="T384" s="40" t="str">
        <f t="shared" si="54"/>
        <v/>
      </c>
      <c r="U384" s="40" t="str">
        <f t="shared" si="55"/>
        <v/>
      </c>
      <c r="V384" s="40" t="str">
        <f t="shared" si="56"/>
        <v/>
      </c>
      <c r="AF384" s="89" t="s">
        <v>3216</v>
      </c>
      <c r="AG384" s="40" t="s">
        <v>3217</v>
      </c>
      <c r="AH384" s="40" t="str">
        <f t="shared" si="57"/>
        <v>A679073</v>
      </c>
      <c r="AI384" s="40" t="str">
        <f>IFERROR(VLOOKUP(AH384,AKT!$E$4:$G$350,3,FALSE),"")</f>
        <v>0942</v>
      </c>
    </row>
    <row r="385" spans="1:35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80"/>
      <c r="L385" s="92"/>
      <c r="M385" s="91"/>
      <c r="N385" s="91"/>
      <c r="O385" s="92"/>
      <c r="P385" s="152"/>
      <c r="Q385" s="306"/>
      <c r="R385" s="175" t="str">
        <f>IF(C385="","",'OPĆI DIO'!$C$1)</f>
        <v/>
      </c>
      <c r="S385" s="40" t="str">
        <f t="shared" si="53"/>
        <v/>
      </c>
      <c r="T385" s="40" t="str">
        <f t="shared" si="54"/>
        <v/>
      </c>
      <c r="U385" s="40" t="str">
        <f t="shared" si="55"/>
        <v/>
      </c>
      <c r="V385" s="40" t="str">
        <f t="shared" si="56"/>
        <v/>
      </c>
      <c r="AF385" s="89" t="s">
        <v>3218</v>
      </c>
      <c r="AG385" s="40" t="s">
        <v>3219</v>
      </c>
      <c r="AH385" s="40" t="str">
        <f t="shared" si="57"/>
        <v>A679073</v>
      </c>
      <c r="AI385" s="40" t="str">
        <f>IFERROR(VLOOKUP(AH385,AKT!$E$4:$G$350,3,FALSE),"")</f>
        <v>0942</v>
      </c>
    </row>
    <row r="386" spans="1:35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80"/>
      <c r="L386" s="92"/>
      <c r="M386" s="91"/>
      <c r="N386" s="91"/>
      <c r="O386" s="92"/>
      <c r="P386" s="152"/>
      <c r="Q386" s="306"/>
      <c r="R386" s="175" t="str">
        <f>IF(C386="","",'OPĆI DIO'!$C$1)</f>
        <v/>
      </c>
      <c r="S386" s="40" t="str">
        <f t="shared" si="53"/>
        <v/>
      </c>
      <c r="T386" s="40" t="str">
        <f t="shared" si="54"/>
        <v/>
      </c>
      <c r="U386" s="40" t="str">
        <f t="shared" si="55"/>
        <v/>
      </c>
      <c r="V386" s="40" t="str">
        <f t="shared" si="56"/>
        <v/>
      </c>
      <c r="AF386" s="89" t="s">
        <v>3220</v>
      </c>
      <c r="AG386" s="40" t="s">
        <v>3221</v>
      </c>
      <c r="AH386" s="40" t="str">
        <f t="shared" si="57"/>
        <v>A679073</v>
      </c>
      <c r="AI386" s="40" t="str">
        <f>IFERROR(VLOOKUP(AH386,AKT!$E$4:$G$350,3,FALSE),"")</f>
        <v>0942</v>
      </c>
    </row>
    <row r="387" spans="1:35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80"/>
      <c r="L387" s="92"/>
      <c r="M387" s="91"/>
      <c r="N387" s="91"/>
      <c r="O387" s="92"/>
      <c r="P387" s="152"/>
      <c r="Q387" s="306"/>
      <c r="R387" s="175" t="str">
        <f>IF(C387="","",'OPĆI DIO'!$C$1)</f>
        <v/>
      </c>
      <c r="S387" s="40" t="str">
        <f t="shared" si="53"/>
        <v/>
      </c>
      <c r="T387" s="40" t="str">
        <f t="shared" si="54"/>
        <v/>
      </c>
      <c r="U387" s="40" t="str">
        <f t="shared" si="55"/>
        <v/>
      </c>
      <c r="V387" s="40" t="str">
        <f t="shared" si="56"/>
        <v/>
      </c>
      <c r="AF387" s="89" t="s">
        <v>3222</v>
      </c>
      <c r="AG387" s="40" t="s">
        <v>3223</v>
      </c>
      <c r="AH387" s="40" t="str">
        <f t="shared" si="57"/>
        <v>A679073</v>
      </c>
      <c r="AI387" s="40" t="str">
        <f>IFERROR(VLOOKUP(AH387,AKT!$E$4:$G$350,3,FALSE),"")</f>
        <v>0942</v>
      </c>
    </row>
    <row r="388" spans="1:35">
      <c r="A388" s="50"/>
      <c r="B388" s="45" t="str">
        <f t="shared" ref="B388:B451" si="58">IFERROR(VLOOKUP(A388,$W$6:$X$23,2,FALSE),"")</f>
        <v/>
      </c>
      <c r="C388" s="50"/>
      <c r="D388" s="45" t="str">
        <f t="shared" ref="D388:D451" si="59">IFERROR(VLOOKUP(C388,$Z$5:$AB$129,2,FALSE),"")</f>
        <v/>
      </c>
      <c r="E388" s="81"/>
      <c r="F388" s="45" t="str">
        <f t="shared" ref="F388:F451" si="60">IFERROR(VLOOKUP(E388,$AF$6:$AG$1763,2,FALSE),"")</f>
        <v/>
      </c>
      <c r="G388" s="45" t="str">
        <f t="shared" ref="G388:G451" si="61">IFERROR(VLOOKUP(E388,$AF$6:$AI$1763,4,FALSE),"")</f>
        <v/>
      </c>
      <c r="H388" s="80"/>
      <c r="I388" s="80"/>
      <c r="J388" s="80"/>
      <c r="K388" s="80"/>
      <c r="L388" s="92"/>
      <c r="M388" s="91"/>
      <c r="N388" s="91"/>
      <c r="O388" s="92"/>
      <c r="P388" s="152"/>
      <c r="Q388" s="306"/>
      <c r="R388" s="175" t="str">
        <f>IF(C388="","",'OPĆI DIO'!$C$1)</f>
        <v/>
      </c>
      <c r="S388" s="40" t="str">
        <f t="shared" ref="S388:S451" si="62">LEFT(C388,3)</f>
        <v/>
      </c>
      <c r="T388" s="40" t="str">
        <f t="shared" ref="T388:T451" si="63">LEFT(C388,2)</f>
        <v/>
      </c>
      <c r="U388" s="40" t="str">
        <f t="shared" ref="U388:U451" si="64">IF(V388="5",0,MID(G388,2,2))</f>
        <v/>
      </c>
      <c r="V388" s="40" t="str">
        <f t="shared" ref="V388:V451" si="65">LEFT(C388,1)</f>
        <v/>
      </c>
      <c r="AF388" s="89" t="s">
        <v>3224</v>
      </c>
      <c r="AG388" s="40" t="s">
        <v>3225</v>
      </c>
      <c r="AH388" s="40" t="str">
        <f t="shared" si="57"/>
        <v>A679073</v>
      </c>
      <c r="AI388" s="40" t="str">
        <f>IFERROR(VLOOKUP(AH388,AKT!$E$4:$G$350,3,FALSE),"")</f>
        <v>0942</v>
      </c>
    </row>
    <row r="389" spans="1:35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80"/>
      <c r="L389" s="92"/>
      <c r="M389" s="91"/>
      <c r="N389" s="91"/>
      <c r="O389" s="92"/>
      <c r="P389" s="152"/>
      <c r="Q389" s="306"/>
      <c r="R389" s="175" t="str">
        <f>IF(C389="","",'OPĆI DIO'!$C$1)</f>
        <v/>
      </c>
      <c r="S389" s="40" t="str">
        <f t="shared" si="62"/>
        <v/>
      </c>
      <c r="T389" s="40" t="str">
        <f t="shared" si="63"/>
        <v/>
      </c>
      <c r="U389" s="40" t="str">
        <f t="shared" si="64"/>
        <v/>
      </c>
      <c r="V389" s="40" t="str">
        <f t="shared" si="65"/>
        <v/>
      </c>
      <c r="AF389" s="89" t="s">
        <v>4951</v>
      </c>
      <c r="AG389" s="40" t="s">
        <v>4952</v>
      </c>
      <c r="AH389" s="40" t="str">
        <f t="shared" si="57"/>
        <v>A679073</v>
      </c>
      <c r="AI389" s="40" t="str">
        <f>IFERROR(VLOOKUP(AH389,AKT!$E$4:$G$350,3,FALSE),"")</f>
        <v>0942</v>
      </c>
    </row>
    <row r="390" spans="1:35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80"/>
      <c r="L390" s="92"/>
      <c r="M390" s="91"/>
      <c r="N390" s="91"/>
      <c r="O390" s="92"/>
      <c r="P390" s="152"/>
      <c r="Q390" s="306"/>
      <c r="R390" s="175" t="str">
        <f>IF(C390="","",'OPĆI DIO'!$C$1)</f>
        <v/>
      </c>
      <c r="S390" s="40" t="str">
        <f t="shared" si="62"/>
        <v/>
      </c>
      <c r="T390" s="40" t="str">
        <f t="shared" si="63"/>
        <v/>
      </c>
      <c r="U390" s="40" t="str">
        <f t="shared" si="64"/>
        <v/>
      </c>
      <c r="V390" s="40" t="str">
        <f t="shared" si="65"/>
        <v/>
      </c>
      <c r="AF390" s="89" t="s">
        <v>4953</v>
      </c>
      <c r="AG390" s="40" t="s">
        <v>4954</v>
      </c>
      <c r="AH390" s="40" t="str">
        <f t="shared" si="57"/>
        <v>A679073</v>
      </c>
      <c r="AI390" s="40" t="str">
        <f>IFERROR(VLOOKUP(AH390,AKT!$E$4:$G$350,3,FALSE),"")</f>
        <v>0942</v>
      </c>
    </row>
    <row r="391" spans="1:35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80"/>
      <c r="L391" s="92"/>
      <c r="M391" s="91"/>
      <c r="N391" s="91"/>
      <c r="O391" s="92"/>
      <c r="P391" s="152"/>
      <c r="Q391" s="306"/>
      <c r="R391" s="175" t="str">
        <f>IF(C391="","",'OPĆI DIO'!$C$1)</f>
        <v/>
      </c>
      <c r="S391" s="40" t="str">
        <f t="shared" si="62"/>
        <v/>
      </c>
      <c r="T391" s="40" t="str">
        <f t="shared" si="63"/>
        <v/>
      </c>
      <c r="U391" s="40" t="str">
        <f t="shared" si="64"/>
        <v/>
      </c>
      <c r="V391" s="40" t="str">
        <f t="shared" si="65"/>
        <v/>
      </c>
      <c r="AF391" s="89" t="s">
        <v>4955</v>
      </c>
      <c r="AG391" s="40" t="s">
        <v>4956</v>
      </c>
      <c r="AH391" s="40" t="str">
        <f t="shared" si="57"/>
        <v>A679073</v>
      </c>
      <c r="AI391" s="40" t="str">
        <f>IFERROR(VLOOKUP(AH391,AKT!$E$4:$G$350,3,FALSE),"")</f>
        <v>0942</v>
      </c>
    </row>
    <row r="392" spans="1:35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80"/>
      <c r="L392" s="92"/>
      <c r="M392" s="91"/>
      <c r="N392" s="91"/>
      <c r="O392" s="92"/>
      <c r="P392" s="152"/>
      <c r="Q392" s="306"/>
      <c r="R392" s="175" t="str">
        <f>IF(C392="","",'OPĆI DIO'!$C$1)</f>
        <v/>
      </c>
      <c r="S392" s="40" t="str">
        <f t="shared" si="62"/>
        <v/>
      </c>
      <c r="T392" s="40" t="str">
        <f t="shared" si="63"/>
        <v/>
      </c>
      <c r="U392" s="40" t="str">
        <f t="shared" si="64"/>
        <v/>
      </c>
      <c r="V392" s="40" t="str">
        <f t="shared" si="65"/>
        <v/>
      </c>
      <c r="AF392" s="89" t="s">
        <v>4957</v>
      </c>
      <c r="AG392" s="40" t="s">
        <v>4958</v>
      </c>
      <c r="AH392" s="40" t="str">
        <f t="shared" si="57"/>
        <v>A679073</v>
      </c>
      <c r="AI392" s="40" t="str">
        <f>IFERROR(VLOOKUP(AH392,AKT!$E$4:$G$350,3,FALSE),"")</f>
        <v>0942</v>
      </c>
    </row>
    <row r="393" spans="1:35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80"/>
      <c r="L393" s="92"/>
      <c r="M393" s="91"/>
      <c r="N393" s="91"/>
      <c r="O393" s="92"/>
      <c r="P393" s="152"/>
      <c r="Q393" s="306"/>
      <c r="R393" s="175" t="str">
        <f>IF(C393="","",'OPĆI DIO'!$C$1)</f>
        <v/>
      </c>
      <c r="S393" s="40" t="str">
        <f t="shared" si="62"/>
        <v/>
      </c>
      <c r="T393" s="40" t="str">
        <f t="shared" si="63"/>
        <v/>
      </c>
      <c r="U393" s="40" t="str">
        <f t="shared" si="64"/>
        <v/>
      </c>
      <c r="V393" s="40" t="str">
        <f t="shared" si="65"/>
        <v/>
      </c>
      <c r="AF393" s="89" t="s">
        <v>4959</v>
      </c>
      <c r="AG393" s="40" t="s">
        <v>4960</v>
      </c>
      <c r="AH393" s="40" t="str">
        <f t="shared" ref="AH393:AH456" si="66">LEFT(AF393,7)</f>
        <v>A679073</v>
      </c>
      <c r="AI393" s="40" t="str">
        <f>IFERROR(VLOOKUP(AH393,AKT!$E$4:$G$350,3,FALSE),"")</f>
        <v>0942</v>
      </c>
    </row>
    <row r="394" spans="1:35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80"/>
      <c r="L394" s="92"/>
      <c r="M394" s="91"/>
      <c r="N394" s="91"/>
      <c r="O394" s="92"/>
      <c r="P394" s="152"/>
      <c r="Q394" s="306"/>
      <c r="R394" s="175" t="str">
        <f>IF(C394="","",'OPĆI DIO'!$C$1)</f>
        <v/>
      </c>
      <c r="S394" s="40" t="str">
        <f t="shared" si="62"/>
        <v/>
      </c>
      <c r="T394" s="40" t="str">
        <f t="shared" si="63"/>
        <v/>
      </c>
      <c r="U394" s="40" t="str">
        <f t="shared" si="64"/>
        <v/>
      </c>
      <c r="V394" s="40" t="str">
        <f t="shared" si="65"/>
        <v/>
      </c>
      <c r="AF394" s="89" t="s">
        <v>4961</v>
      </c>
      <c r="AG394" s="40" t="s">
        <v>4962</v>
      </c>
      <c r="AH394" s="40" t="str">
        <f t="shared" si="66"/>
        <v>A679073</v>
      </c>
      <c r="AI394" s="40" t="str">
        <f>IFERROR(VLOOKUP(AH394,AKT!$E$4:$G$350,3,FALSE),"")</f>
        <v>0942</v>
      </c>
    </row>
    <row r="395" spans="1:35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80"/>
      <c r="L395" s="92"/>
      <c r="M395" s="91"/>
      <c r="N395" s="91"/>
      <c r="O395" s="92"/>
      <c r="P395" s="152"/>
      <c r="Q395" s="306"/>
      <c r="R395" s="175" t="str">
        <f>IF(C395="","",'OPĆI DIO'!$C$1)</f>
        <v/>
      </c>
      <c r="S395" s="40" t="str">
        <f t="shared" si="62"/>
        <v/>
      </c>
      <c r="T395" s="40" t="str">
        <f t="shared" si="63"/>
        <v/>
      </c>
      <c r="U395" s="40" t="str">
        <f t="shared" si="64"/>
        <v/>
      </c>
      <c r="V395" s="40" t="str">
        <f t="shared" si="65"/>
        <v/>
      </c>
      <c r="AF395" s="89" t="s">
        <v>4963</v>
      </c>
      <c r="AG395" s="40" t="s">
        <v>4964</v>
      </c>
      <c r="AH395" s="40" t="str">
        <f t="shared" si="66"/>
        <v>A679073</v>
      </c>
      <c r="AI395" s="40" t="str">
        <f>IFERROR(VLOOKUP(AH395,AKT!$E$4:$G$350,3,FALSE),"")</f>
        <v>0942</v>
      </c>
    </row>
    <row r="396" spans="1:35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80"/>
      <c r="L396" s="92"/>
      <c r="M396" s="91"/>
      <c r="N396" s="91"/>
      <c r="O396" s="92"/>
      <c r="P396" s="152"/>
      <c r="Q396" s="306"/>
      <c r="R396" s="175" t="str">
        <f>IF(C396="","",'OPĆI DIO'!$C$1)</f>
        <v/>
      </c>
      <c r="S396" s="40" t="str">
        <f t="shared" si="62"/>
        <v/>
      </c>
      <c r="T396" s="40" t="str">
        <f t="shared" si="63"/>
        <v/>
      </c>
      <c r="U396" s="40" t="str">
        <f t="shared" si="64"/>
        <v/>
      </c>
      <c r="V396" s="40" t="str">
        <f t="shared" si="65"/>
        <v/>
      </c>
      <c r="AF396" s="89" t="s">
        <v>4965</v>
      </c>
      <c r="AG396" s="40" t="s">
        <v>4966</v>
      </c>
      <c r="AH396" s="40" t="str">
        <f t="shared" si="66"/>
        <v>A679074</v>
      </c>
      <c r="AI396" s="40" t="str">
        <f>IFERROR(VLOOKUP(AH396,AKT!$E$4:$G$350,3,FALSE),"")</f>
        <v>0942</v>
      </c>
    </row>
    <row r="397" spans="1:35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80"/>
      <c r="L397" s="92"/>
      <c r="M397" s="91"/>
      <c r="N397" s="91"/>
      <c r="O397" s="92"/>
      <c r="P397" s="152"/>
      <c r="Q397" s="306"/>
      <c r="R397" s="175" t="str">
        <f>IF(C397="","",'OPĆI DIO'!$C$1)</f>
        <v/>
      </c>
      <c r="S397" s="40" t="str">
        <f t="shared" si="62"/>
        <v/>
      </c>
      <c r="T397" s="40" t="str">
        <f t="shared" si="63"/>
        <v/>
      </c>
      <c r="U397" s="40" t="str">
        <f t="shared" si="64"/>
        <v/>
      </c>
      <c r="V397" s="40" t="str">
        <f t="shared" si="65"/>
        <v/>
      </c>
      <c r="AF397" s="89" t="s">
        <v>4967</v>
      </c>
      <c r="AG397" s="40" t="s">
        <v>4968</v>
      </c>
      <c r="AH397" s="40" t="str">
        <f t="shared" si="66"/>
        <v>A679074</v>
      </c>
      <c r="AI397" s="40" t="str">
        <f>IFERROR(VLOOKUP(AH397,AKT!$E$4:$G$350,3,FALSE),"")</f>
        <v>0942</v>
      </c>
    </row>
    <row r="398" spans="1:35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80"/>
      <c r="L398" s="92"/>
      <c r="M398" s="91"/>
      <c r="N398" s="91"/>
      <c r="O398" s="92"/>
      <c r="P398" s="152"/>
      <c r="Q398" s="306"/>
      <c r="R398" s="175" t="str">
        <f>IF(C398="","",'OPĆI DIO'!$C$1)</f>
        <v/>
      </c>
      <c r="S398" s="40" t="str">
        <f t="shared" si="62"/>
        <v/>
      </c>
      <c r="T398" s="40" t="str">
        <f t="shared" si="63"/>
        <v/>
      </c>
      <c r="U398" s="40" t="str">
        <f t="shared" si="64"/>
        <v/>
      </c>
      <c r="V398" s="40" t="str">
        <f t="shared" si="65"/>
        <v/>
      </c>
      <c r="AF398" s="89" t="s">
        <v>4969</v>
      </c>
      <c r="AG398" s="40" t="s">
        <v>4970</v>
      </c>
      <c r="AH398" s="40" t="str">
        <f t="shared" si="66"/>
        <v>A679074</v>
      </c>
      <c r="AI398" s="40" t="str">
        <f>IFERROR(VLOOKUP(AH398,AKT!$E$4:$G$350,3,FALSE),"")</f>
        <v>0942</v>
      </c>
    </row>
    <row r="399" spans="1:35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80"/>
      <c r="L399" s="92"/>
      <c r="M399" s="91"/>
      <c r="N399" s="91"/>
      <c r="O399" s="92"/>
      <c r="P399" s="152"/>
      <c r="Q399" s="306"/>
      <c r="R399" s="175" t="str">
        <f>IF(C399="","",'OPĆI DIO'!$C$1)</f>
        <v/>
      </c>
      <c r="S399" s="40" t="str">
        <f t="shared" si="62"/>
        <v/>
      </c>
      <c r="T399" s="40" t="str">
        <f t="shared" si="63"/>
        <v/>
      </c>
      <c r="U399" s="40" t="str">
        <f t="shared" si="64"/>
        <v/>
      </c>
      <c r="V399" s="40" t="str">
        <f t="shared" si="65"/>
        <v/>
      </c>
      <c r="AF399" s="89" t="s">
        <v>4971</v>
      </c>
      <c r="AG399" s="40" t="s">
        <v>4972</v>
      </c>
      <c r="AH399" s="40" t="str">
        <f t="shared" si="66"/>
        <v>A679074</v>
      </c>
      <c r="AI399" s="40" t="str">
        <f>IFERROR(VLOOKUP(AH399,AKT!$E$4:$G$350,3,FALSE),"")</f>
        <v>0942</v>
      </c>
    </row>
    <row r="400" spans="1:35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80"/>
      <c r="L400" s="92"/>
      <c r="M400" s="91"/>
      <c r="N400" s="91"/>
      <c r="O400" s="92"/>
      <c r="P400" s="152"/>
      <c r="Q400" s="306"/>
      <c r="R400" s="175" t="str">
        <f>IF(C400="","",'OPĆI DIO'!$C$1)</f>
        <v/>
      </c>
      <c r="S400" s="40" t="str">
        <f t="shared" si="62"/>
        <v/>
      </c>
      <c r="T400" s="40" t="str">
        <f t="shared" si="63"/>
        <v/>
      </c>
      <c r="U400" s="40" t="str">
        <f t="shared" si="64"/>
        <v/>
      </c>
      <c r="V400" s="40" t="str">
        <f t="shared" si="65"/>
        <v/>
      </c>
      <c r="AF400" s="89" t="s">
        <v>4973</v>
      </c>
      <c r="AG400" s="40" t="s">
        <v>4974</v>
      </c>
      <c r="AH400" s="40" t="str">
        <f t="shared" si="66"/>
        <v>A679074</v>
      </c>
      <c r="AI400" s="40" t="str">
        <f>IFERROR(VLOOKUP(AH400,AKT!$E$4:$G$350,3,FALSE),"")</f>
        <v>0942</v>
      </c>
    </row>
    <row r="401" spans="1:35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80"/>
      <c r="L401" s="92"/>
      <c r="M401" s="91"/>
      <c r="N401" s="91"/>
      <c r="O401" s="92"/>
      <c r="P401" s="152"/>
      <c r="Q401" s="306"/>
      <c r="R401" s="175" t="str">
        <f>IF(C401="","",'OPĆI DIO'!$C$1)</f>
        <v/>
      </c>
      <c r="S401" s="40" t="str">
        <f t="shared" si="62"/>
        <v/>
      </c>
      <c r="T401" s="40" t="str">
        <f t="shared" si="63"/>
        <v/>
      </c>
      <c r="U401" s="40" t="str">
        <f t="shared" si="64"/>
        <v/>
      </c>
      <c r="V401" s="40" t="str">
        <f t="shared" si="65"/>
        <v/>
      </c>
      <c r="AF401" s="89" t="s">
        <v>4975</v>
      </c>
      <c r="AG401" s="40" t="s">
        <v>4976</v>
      </c>
      <c r="AH401" s="40" t="str">
        <f t="shared" si="66"/>
        <v>A679074</v>
      </c>
      <c r="AI401" s="40" t="str">
        <f>IFERROR(VLOOKUP(AH401,AKT!$E$4:$G$350,3,FALSE),"")</f>
        <v>0942</v>
      </c>
    </row>
    <row r="402" spans="1:35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80"/>
      <c r="L402" s="92"/>
      <c r="M402" s="91"/>
      <c r="N402" s="91"/>
      <c r="O402" s="92"/>
      <c r="P402" s="152"/>
      <c r="Q402" s="306"/>
      <c r="R402" s="175" t="str">
        <f>IF(C402="","",'OPĆI DIO'!$C$1)</f>
        <v/>
      </c>
      <c r="S402" s="40" t="str">
        <f t="shared" si="62"/>
        <v/>
      </c>
      <c r="T402" s="40" t="str">
        <f t="shared" si="63"/>
        <v/>
      </c>
      <c r="U402" s="40" t="str">
        <f t="shared" si="64"/>
        <v/>
      </c>
      <c r="V402" s="40" t="str">
        <f t="shared" si="65"/>
        <v/>
      </c>
      <c r="AF402" s="89" t="s">
        <v>4977</v>
      </c>
      <c r="AG402" s="40" t="s">
        <v>4978</v>
      </c>
      <c r="AH402" s="40" t="str">
        <f t="shared" si="66"/>
        <v>A679074</v>
      </c>
      <c r="AI402" s="40" t="str">
        <f>IFERROR(VLOOKUP(AH402,AKT!$E$4:$G$350,3,FALSE),"")</f>
        <v>0942</v>
      </c>
    </row>
    <row r="403" spans="1:35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80"/>
      <c r="L403" s="92"/>
      <c r="M403" s="91"/>
      <c r="N403" s="91"/>
      <c r="O403" s="92"/>
      <c r="P403" s="152"/>
      <c r="Q403" s="306"/>
      <c r="R403" s="175" t="str">
        <f>IF(C403="","",'OPĆI DIO'!$C$1)</f>
        <v/>
      </c>
      <c r="S403" s="40" t="str">
        <f t="shared" si="62"/>
        <v/>
      </c>
      <c r="T403" s="40" t="str">
        <f t="shared" si="63"/>
        <v/>
      </c>
      <c r="U403" s="40" t="str">
        <f t="shared" si="64"/>
        <v/>
      </c>
      <c r="V403" s="40" t="str">
        <f t="shared" si="65"/>
        <v/>
      </c>
      <c r="AF403" s="89" t="s">
        <v>4979</v>
      </c>
      <c r="AG403" s="40" t="s">
        <v>4980</v>
      </c>
      <c r="AH403" s="40" t="str">
        <f t="shared" si="66"/>
        <v>A679074</v>
      </c>
      <c r="AI403" s="40" t="str">
        <f>IFERROR(VLOOKUP(AH403,AKT!$E$4:$G$350,3,FALSE),"")</f>
        <v>0942</v>
      </c>
    </row>
    <row r="404" spans="1:35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80"/>
      <c r="L404" s="92"/>
      <c r="M404" s="91"/>
      <c r="N404" s="91"/>
      <c r="O404" s="92"/>
      <c r="P404" s="152"/>
      <c r="Q404" s="306"/>
      <c r="R404" s="175" t="str">
        <f>IF(C404="","",'OPĆI DIO'!$C$1)</f>
        <v/>
      </c>
      <c r="S404" s="40" t="str">
        <f t="shared" si="62"/>
        <v/>
      </c>
      <c r="T404" s="40" t="str">
        <f t="shared" si="63"/>
        <v/>
      </c>
      <c r="U404" s="40" t="str">
        <f t="shared" si="64"/>
        <v/>
      </c>
      <c r="V404" s="40" t="str">
        <f t="shared" si="65"/>
        <v/>
      </c>
      <c r="AF404" s="89" t="s">
        <v>4981</v>
      </c>
      <c r="AG404" s="40" t="s">
        <v>4982</v>
      </c>
      <c r="AH404" s="40" t="str">
        <f t="shared" si="66"/>
        <v>A679074</v>
      </c>
      <c r="AI404" s="40" t="str">
        <f>IFERROR(VLOOKUP(AH404,AKT!$E$4:$G$350,3,FALSE),"")</f>
        <v>0942</v>
      </c>
    </row>
    <row r="405" spans="1:35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80"/>
      <c r="L405" s="92"/>
      <c r="M405" s="91"/>
      <c r="N405" s="91"/>
      <c r="O405" s="92"/>
      <c r="P405" s="152"/>
      <c r="Q405" s="306"/>
      <c r="R405" s="175" t="str">
        <f>IF(C405="","",'OPĆI DIO'!$C$1)</f>
        <v/>
      </c>
      <c r="S405" s="40" t="str">
        <f t="shared" si="62"/>
        <v/>
      </c>
      <c r="T405" s="40" t="str">
        <f t="shared" si="63"/>
        <v/>
      </c>
      <c r="U405" s="40" t="str">
        <f t="shared" si="64"/>
        <v/>
      </c>
      <c r="V405" s="40" t="str">
        <f t="shared" si="65"/>
        <v/>
      </c>
      <c r="AF405" s="89" t="s">
        <v>4983</v>
      </c>
      <c r="AG405" s="40" t="s">
        <v>4984</v>
      </c>
      <c r="AH405" s="40" t="str">
        <f t="shared" si="66"/>
        <v>A679074</v>
      </c>
      <c r="AI405" s="40" t="str">
        <f>IFERROR(VLOOKUP(AH405,AKT!$E$4:$G$350,3,FALSE),"")</f>
        <v>0942</v>
      </c>
    </row>
    <row r="406" spans="1:35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80"/>
      <c r="L406" s="92"/>
      <c r="M406" s="91"/>
      <c r="N406" s="91"/>
      <c r="O406" s="92"/>
      <c r="P406" s="152"/>
      <c r="Q406" s="306"/>
      <c r="R406" s="175" t="str">
        <f>IF(C406="","",'OPĆI DIO'!$C$1)</f>
        <v/>
      </c>
      <c r="S406" s="40" t="str">
        <f t="shared" si="62"/>
        <v/>
      </c>
      <c r="T406" s="40" t="str">
        <f t="shared" si="63"/>
        <v/>
      </c>
      <c r="U406" s="40" t="str">
        <f t="shared" si="64"/>
        <v/>
      </c>
      <c r="V406" s="40" t="str">
        <f t="shared" si="65"/>
        <v/>
      </c>
      <c r="AF406" s="89" t="s">
        <v>1017</v>
      </c>
      <c r="AG406" s="40" t="s">
        <v>1018</v>
      </c>
      <c r="AH406" s="40" t="str">
        <f t="shared" si="66"/>
        <v>A679074</v>
      </c>
      <c r="AI406" s="40" t="str">
        <f>IFERROR(VLOOKUP(AH406,AKT!$E$4:$G$350,3,FALSE),"")</f>
        <v>0942</v>
      </c>
    </row>
    <row r="407" spans="1:35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80"/>
      <c r="L407" s="92"/>
      <c r="M407" s="91"/>
      <c r="N407" s="91"/>
      <c r="O407" s="92"/>
      <c r="P407" s="152"/>
      <c r="Q407" s="306"/>
      <c r="R407" s="175" t="str">
        <f>IF(C407="","",'OPĆI DIO'!$C$1)</f>
        <v/>
      </c>
      <c r="S407" s="40" t="str">
        <f t="shared" si="62"/>
        <v/>
      </c>
      <c r="T407" s="40" t="str">
        <f t="shared" si="63"/>
        <v/>
      </c>
      <c r="U407" s="40" t="str">
        <f t="shared" si="64"/>
        <v/>
      </c>
      <c r="V407" s="40" t="str">
        <f t="shared" si="65"/>
        <v/>
      </c>
      <c r="AF407" s="89" t="s">
        <v>4985</v>
      </c>
      <c r="AG407" s="40" t="s">
        <v>4986</v>
      </c>
      <c r="AH407" s="40" t="str">
        <f t="shared" si="66"/>
        <v>A679074</v>
      </c>
      <c r="AI407" s="40" t="str">
        <f>IFERROR(VLOOKUP(AH407,AKT!$E$4:$G$350,3,FALSE),"")</f>
        <v>0942</v>
      </c>
    </row>
    <row r="408" spans="1:35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80"/>
      <c r="L408" s="92"/>
      <c r="M408" s="91"/>
      <c r="N408" s="91"/>
      <c r="O408" s="92"/>
      <c r="P408" s="152"/>
      <c r="Q408" s="306"/>
      <c r="R408" s="175" t="str">
        <f>IF(C408="","",'OPĆI DIO'!$C$1)</f>
        <v/>
      </c>
      <c r="S408" s="40" t="str">
        <f t="shared" si="62"/>
        <v/>
      </c>
      <c r="T408" s="40" t="str">
        <f t="shared" si="63"/>
        <v/>
      </c>
      <c r="U408" s="40" t="str">
        <f t="shared" si="64"/>
        <v/>
      </c>
      <c r="V408" s="40" t="str">
        <f t="shared" si="65"/>
        <v/>
      </c>
      <c r="AF408" s="89" t="s">
        <v>1019</v>
      </c>
      <c r="AG408" s="40" t="s">
        <v>1020</v>
      </c>
      <c r="AH408" s="40" t="str">
        <f t="shared" si="66"/>
        <v>A679074</v>
      </c>
      <c r="AI408" s="40" t="str">
        <f>IFERROR(VLOOKUP(AH408,AKT!$E$4:$G$350,3,FALSE),"")</f>
        <v>0942</v>
      </c>
    </row>
    <row r="409" spans="1:35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80"/>
      <c r="L409" s="92"/>
      <c r="M409" s="91"/>
      <c r="N409" s="91"/>
      <c r="O409" s="92"/>
      <c r="P409" s="152"/>
      <c r="Q409" s="306"/>
      <c r="R409" s="175" t="str">
        <f>IF(C409="","",'OPĆI DIO'!$C$1)</f>
        <v/>
      </c>
      <c r="S409" s="40" t="str">
        <f t="shared" si="62"/>
        <v/>
      </c>
      <c r="T409" s="40" t="str">
        <f t="shared" si="63"/>
        <v/>
      </c>
      <c r="U409" s="40" t="str">
        <f t="shared" si="64"/>
        <v/>
      </c>
      <c r="V409" s="40" t="str">
        <f t="shared" si="65"/>
        <v/>
      </c>
      <c r="AF409" s="89" t="s">
        <v>4987</v>
      </c>
      <c r="AG409" s="40" t="s">
        <v>4988</v>
      </c>
      <c r="AH409" s="40" t="str">
        <f t="shared" si="66"/>
        <v>A679074</v>
      </c>
      <c r="AI409" s="40" t="str">
        <f>IFERROR(VLOOKUP(AH409,AKT!$E$4:$G$350,3,FALSE),"")</f>
        <v>0942</v>
      </c>
    </row>
    <row r="410" spans="1:35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80"/>
      <c r="L410" s="92"/>
      <c r="M410" s="91"/>
      <c r="N410" s="91"/>
      <c r="O410" s="92"/>
      <c r="P410" s="152"/>
      <c r="Q410" s="306"/>
      <c r="R410" s="175" t="str">
        <f>IF(C410="","",'OPĆI DIO'!$C$1)</f>
        <v/>
      </c>
      <c r="S410" s="40" t="str">
        <f t="shared" si="62"/>
        <v/>
      </c>
      <c r="T410" s="40" t="str">
        <f t="shared" si="63"/>
        <v/>
      </c>
      <c r="U410" s="40" t="str">
        <f t="shared" si="64"/>
        <v/>
      </c>
      <c r="V410" s="40" t="str">
        <f t="shared" si="65"/>
        <v/>
      </c>
      <c r="AF410" s="89" t="s">
        <v>1573</v>
      </c>
      <c r="AG410" s="40" t="s">
        <v>1574</v>
      </c>
      <c r="AH410" s="40" t="str">
        <f t="shared" si="66"/>
        <v>A679074</v>
      </c>
      <c r="AI410" s="40" t="str">
        <f>IFERROR(VLOOKUP(AH410,AKT!$E$4:$G$350,3,FALSE),"")</f>
        <v>0942</v>
      </c>
    </row>
    <row r="411" spans="1:35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80"/>
      <c r="L411" s="92"/>
      <c r="M411" s="91"/>
      <c r="N411" s="91"/>
      <c r="O411" s="92"/>
      <c r="P411" s="152"/>
      <c r="Q411" s="306"/>
      <c r="R411" s="175" t="str">
        <f>IF(C411="","",'OPĆI DIO'!$C$1)</f>
        <v/>
      </c>
      <c r="S411" s="40" t="str">
        <f t="shared" si="62"/>
        <v/>
      </c>
      <c r="T411" s="40" t="str">
        <f t="shared" si="63"/>
        <v/>
      </c>
      <c r="U411" s="40" t="str">
        <f t="shared" si="64"/>
        <v/>
      </c>
      <c r="V411" s="40" t="str">
        <f t="shared" si="65"/>
        <v/>
      </c>
      <c r="AF411" s="89" t="s">
        <v>1575</v>
      </c>
      <c r="AG411" s="40" t="s">
        <v>1576</v>
      </c>
      <c r="AH411" s="40" t="str">
        <f t="shared" si="66"/>
        <v>A679074</v>
      </c>
      <c r="AI411" s="40" t="str">
        <f>IFERROR(VLOOKUP(AH411,AKT!$E$4:$G$350,3,FALSE),"")</f>
        <v>0942</v>
      </c>
    </row>
    <row r="412" spans="1:35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80"/>
      <c r="L412" s="92"/>
      <c r="M412" s="91"/>
      <c r="N412" s="91"/>
      <c r="O412" s="92"/>
      <c r="P412" s="152"/>
      <c r="Q412" s="306"/>
      <c r="R412" s="175" t="str">
        <f>IF(C412="","",'OPĆI DIO'!$C$1)</f>
        <v/>
      </c>
      <c r="S412" s="40" t="str">
        <f t="shared" si="62"/>
        <v/>
      </c>
      <c r="T412" s="40" t="str">
        <f t="shared" si="63"/>
        <v/>
      </c>
      <c r="U412" s="40" t="str">
        <f t="shared" si="64"/>
        <v/>
      </c>
      <c r="V412" s="40" t="str">
        <f t="shared" si="65"/>
        <v/>
      </c>
      <c r="AF412" s="89" t="s">
        <v>1577</v>
      </c>
      <c r="AG412" s="40" t="s">
        <v>1578</v>
      </c>
      <c r="AH412" s="40" t="str">
        <f t="shared" si="66"/>
        <v>A679074</v>
      </c>
      <c r="AI412" s="40" t="str">
        <f>IFERROR(VLOOKUP(AH412,AKT!$E$4:$G$350,3,FALSE),"")</f>
        <v>0942</v>
      </c>
    </row>
    <row r="413" spans="1:35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80"/>
      <c r="L413" s="92"/>
      <c r="M413" s="91"/>
      <c r="N413" s="91"/>
      <c r="O413" s="92"/>
      <c r="P413" s="152"/>
      <c r="Q413" s="306"/>
      <c r="R413" s="175" t="str">
        <f>IF(C413="","",'OPĆI DIO'!$C$1)</f>
        <v/>
      </c>
      <c r="S413" s="40" t="str">
        <f t="shared" si="62"/>
        <v/>
      </c>
      <c r="T413" s="40" t="str">
        <f t="shared" si="63"/>
        <v/>
      </c>
      <c r="U413" s="40" t="str">
        <f t="shared" si="64"/>
        <v/>
      </c>
      <c r="V413" s="40" t="str">
        <f t="shared" si="65"/>
        <v/>
      </c>
      <c r="AF413" s="89" t="s">
        <v>1579</v>
      </c>
      <c r="AG413" s="40" t="s">
        <v>1580</v>
      </c>
      <c r="AH413" s="40" t="str">
        <f t="shared" si="66"/>
        <v>A679074</v>
      </c>
      <c r="AI413" s="40" t="str">
        <f>IFERROR(VLOOKUP(AH413,AKT!$E$4:$G$350,3,FALSE),"")</f>
        <v>0942</v>
      </c>
    </row>
    <row r="414" spans="1:35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80"/>
      <c r="L414" s="92"/>
      <c r="M414" s="91"/>
      <c r="N414" s="91"/>
      <c r="O414" s="92"/>
      <c r="P414" s="152"/>
      <c r="Q414" s="306"/>
      <c r="R414" s="175" t="str">
        <f>IF(C414="","",'OPĆI DIO'!$C$1)</f>
        <v/>
      </c>
      <c r="S414" s="40" t="str">
        <f t="shared" si="62"/>
        <v/>
      </c>
      <c r="T414" s="40" t="str">
        <f t="shared" si="63"/>
        <v/>
      </c>
      <c r="U414" s="40" t="str">
        <f t="shared" si="64"/>
        <v/>
      </c>
      <c r="V414" s="40" t="str">
        <f t="shared" si="65"/>
        <v/>
      </c>
      <c r="AF414" s="89" t="s">
        <v>1581</v>
      </c>
      <c r="AG414" s="40" t="s">
        <v>1582</v>
      </c>
      <c r="AH414" s="40" t="str">
        <f t="shared" si="66"/>
        <v>A679074</v>
      </c>
      <c r="AI414" s="40" t="str">
        <f>IFERROR(VLOOKUP(AH414,AKT!$E$4:$G$350,3,FALSE),"")</f>
        <v>0942</v>
      </c>
    </row>
    <row r="415" spans="1:35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80"/>
      <c r="L415" s="92"/>
      <c r="M415" s="91"/>
      <c r="N415" s="91"/>
      <c r="O415" s="92"/>
      <c r="P415" s="152"/>
      <c r="Q415" s="306"/>
      <c r="R415" s="175" t="str">
        <f>IF(C415="","",'OPĆI DIO'!$C$1)</f>
        <v/>
      </c>
      <c r="S415" s="40" t="str">
        <f t="shared" si="62"/>
        <v/>
      </c>
      <c r="T415" s="40" t="str">
        <f t="shared" si="63"/>
        <v/>
      </c>
      <c r="U415" s="40" t="str">
        <f t="shared" si="64"/>
        <v/>
      </c>
      <c r="V415" s="40" t="str">
        <f t="shared" si="65"/>
        <v/>
      </c>
      <c r="AF415" s="89" t="s">
        <v>1583</v>
      </c>
      <c r="AG415" s="40" t="s">
        <v>1584</v>
      </c>
      <c r="AH415" s="40" t="str">
        <f t="shared" si="66"/>
        <v>A679074</v>
      </c>
      <c r="AI415" s="40" t="str">
        <f>IFERROR(VLOOKUP(AH415,AKT!$E$4:$G$350,3,FALSE),"")</f>
        <v>0942</v>
      </c>
    </row>
    <row r="416" spans="1:35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80"/>
      <c r="L416" s="92"/>
      <c r="M416" s="91"/>
      <c r="N416" s="91"/>
      <c r="O416" s="92"/>
      <c r="P416" s="152"/>
      <c r="Q416" s="306"/>
      <c r="R416" s="175" t="str">
        <f>IF(C416="","",'OPĆI DIO'!$C$1)</f>
        <v/>
      </c>
      <c r="S416" s="40" t="str">
        <f t="shared" si="62"/>
        <v/>
      </c>
      <c r="T416" s="40" t="str">
        <f t="shared" si="63"/>
        <v/>
      </c>
      <c r="U416" s="40" t="str">
        <f t="shared" si="64"/>
        <v/>
      </c>
      <c r="V416" s="40" t="str">
        <f t="shared" si="65"/>
        <v/>
      </c>
      <c r="AF416" s="89" t="s">
        <v>4989</v>
      </c>
      <c r="AG416" s="40" t="s">
        <v>4990</v>
      </c>
      <c r="AH416" s="40" t="str">
        <f t="shared" si="66"/>
        <v>A679074</v>
      </c>
      <c r="AI416" s="40" t="str">
        <f>IFERROR(VLOOKUP(AH416,AKT!$E$4:$G$350,3,FALSE),"")</f>
        <v>0942</v>
      </c>
    </row>
    <row r="417" spans="1:35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80"/>
      <c r="L417" s="92"/>
      <c r="M417" s="91"/>
      <c r="N417" s="91"/>
      <c r="O417" s="92"/>
      <c r="P417" s="152"/>
      <c r="Q417" s="306"/>
      <c r="R417" s="175" t="str">
        <f>IF(C417="","",'OPĆI DIO'!$C$1)</f>
        <v/>
      </c>
      <c r="S417" s="40" t="str">
        <f t="shared" si="62"/>
        <v/>
      </c>
      <c r="T417" s="40" t="str">
        <f t="shared" si="63"/>
        <v/>
      </c>
      <c r="U417" s="40" t="str">
        <f t="shared" si="64"/>
        <v/>
      </c>
      <c r="V417" s="40" t="str">
        <f t="shared" si="65"/>
        <v/>
      </c>
      <c r="AF417" s="89" t="s">
        <v>3226</v>
      </c>
      <c r="AG417" s="40" t="s">
        <v>3227</v>
      </c>
      <c r="AH417" s="40" t="str">
        <f t="shared" si="66"/>
        <v>A679074</v>
      </c>
      <c r="AI417" s="40" t="str">
        <f>IFERROR(VLOOKUP(AH417,AKT!$E$4:$G$350,3,FALSE),"")</f>
        <v>0942</v>
      </c>
    </row>
    <row r="418" spans="1:35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80"/>
      <c r="L418" s="92"/>
      <c r="M418" s="91"/>
      <c r="N418" s="91"/>
      <c r="O418" s="92"/>
      <c r="P418" s="152"/>
      <c r="Q418" s="306"/>
      <c r="R418" s="175" t="str">
        <f>IF(C418="","",'OPĆI DIO'!$C$1)</f>
        <v/>
      </c>
      <c r="S418" s="40" t="str">
        <f t="shared" si="62"/>
        <v/>
      </c>
      <c r="T418" s="40" t="str">
        <f t="shared" si="63"/>
        <v/>
      </c>
      <c r="U418" s="40" t="str">
        <f t="shared" si="64"/>
        <v/>
      </c>
      <c r="V418" s="40" t="str">
        <f t="shared" si="65"/>
        <v/>
      </c>
      <c r="AF418" s="89" t="s">
        <v>3228</v>
      </c>
      <c r="AG418" s="40" t="s">
        <v>3229</v>
      </c>
      <c r="AH418" s="40" t="str">
        <f t="shared" si="66"/>
        <v>A679074</v>
      </c>
      <c r="AI418" s="40" t="str">
        <f>IFERROR(VLOOKUP(AH418,AKT!$E$4:$G$350,3,FALSE),"")</f>
        <v>0942</v>
      </c>
    </row>
    <row r="419" spans="1:35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80"/>
      <c r="L419" s="92"/>
      <c r="M419" s="91"/>
      <c r="N419" s="91"/>
      <c r="O419" s="92"/>
      <c r="P419" s="152"/>
      <c r="Q419" s="306"/>
      <c r="R419" s="175" t="str">
        <f>IF(C419="","",'OPĆI DIO'!$C$1)</f>
        <v/>
      </c>
      <c r="S419" s="40" t="str">
        <f t="shared" si="62"/>
        <v/>
      </c>
      <c r="T419" s="40" t="str">
        <f t="shared" si="63"/>
        <v/>
      </c>
      <c r="U419" s="40" t="str">
        <f t="shared" si="64"/>
        <v/>
      </c>
      <c r="V419" s="40" t="str">
        <f t="shared" si="65"/>
        <v/>
      </c>
      <c r="AF419" s="89" t="s">
        <v>3230</v>
      </c>
      <c r="AG419" s="40" t="s">
        <v>3231</v>
      </c>
      <c r="AH419" s="40" t="str">
        <f t="shared" si="66"/>
        <v>A679074</v>
      </c>
      <c r="AI419" s="40" t="str">
        <f>IFERROR(VLOOKUP(AH419,AKT!$E$4:$G$350,3,FALSE),"")</f>
        <v>0942</v>
      </c>
    </row>
    <row r="420" spans="1:35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80"/>
      <c r="L420" s="92"/>
      <c r="M420" s="91"/>
      <c r="N420" s="91"/>
      <c r="O420" s="92"/>
      <c r="P420" s="152"/>
      <c r="Q420" s="306"/>
      <c r="R420" s="175" t="str">
        <f>IF(C420="","",'OPĆI DIO'!$C$1)</f>
        <v/>
      </c>
      <c r="S420" s="40" t="str">
        <f t="shared" si="62"/>
        <v/>
      </c>
      <c r="T420" s="40" t="str">
        <f t="shared" si="63"/>
        <v/>
      </c>
      <c r="U420" s="40" t="str">
        <f t="shared" si="64"/>
        <v/>
      </c>
      <c r="V420" s="40" t="str">
        <f t="shared" si="65"/>
        <v/>
      </c>
      <c r="AF420" s="89" t="s">
        <v>3232</v>
      </c>
      <c r="AG420" s="40" t="s">
        <v>3233</v>
      </c>
      <c r="AH420" s="40" t="str">
        <f t="shared" si="66"/>
        <v>A679074</v>
      </c>
      <c r="AI420" s="40" t="str">
        <f>IFERROR(VLOOKUP(AH420,AKT!$E$4:$G$350,3,FALSE),"")</f>
        <v>0942</v>
      </c>
    </row>
    <row r="421" spans="1:35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80"/>
      <c r="L421" s="92"/>
      <c r="M421" s="91"/>
      <c r="N421" s="91"/>
      <c r="O421" s="92"/>
      <c r="P421" s="152"/>
      <c r="Q421" s="306"/>
      <c r="R421" s="175" t="str">
        <f>IF(C421="","",'OPĆI DIO'!$C$1)</f>
        <v/>
      </c>
      <c r="S421" s="40" t="str">
        <f t="shared" si="62"/>
        <v/>
      </c>
      <c r="T421" s="40" t="str">
        <f t="shared" si="63"/>
        <v/>
      </c>
      <c r="U421" s="40" t="str">
        <f t="shared" si="64"/>
        <v/>
      </c>
      <c r="V421" s="40" t="str">
        <f t="shared" si="65"/>
        <v/>
      </c>
      <c r="AF421" s="89" t="s">
        <v>3234</v>
      </c>
      <c r="AG421" s="40" t="s">
        <v>3235</v>
      </c>
      <c r="AH421" s="40" t="str">
        <f t="shared" si="66"/>
        <v>A679074</v>
      </c>
      <c r="AI421" s="40" t="str">
        <f>IFERROR(VLOOKUP(AH421,AKT!$E$4:$G$350,3,FALSE),"")</f>
        <v>0942</v>
      </c>
    </row>
    <row r="422" spans="1:35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80"/>
      <c r="L422" s="92"/>
      <c r="M422" s="91"/>
      <c r="N422" s="91"/>
      <c r="O422" s="92"/>
      <c r="P422" s="152"/>
      <c r="Q422" s="306"/>
      <c r="R422" s="175" t="str">
        <f>IF(C422="","",'OPĆI DIO'!$C$1)</f>
        <v/>
      </c>
      <c r="S422" s="40" t="str">
        <f t="shared" si="62"/>
        <v/>
      </c>
      <c r="T422" s="40" t="str">
        <f t="shared" si="63"/>
        <v/>
      </c>
      <c r="U422" s="40" t="str">
        <f t="shared" si="64"/>
        <v/>
      </c>
      <c r="V422" s="40" t="str">
        <f t="shared" si="65"/>
        <v/>
      </c>
      <c r="AF422" s="89" t="s">
        <v>3236</v>
      </c>
      <c r="AG422" s="40" t="s">
        <v>3237</v>
      </c>
      <c r="AH422" s="40" t="str">
        <f t="shared" si="66"/>
        <v>A679074</v>
      </c>
      <c r="AI422" s="40" t="str">
        <f>IFERROR(VLOOKUP(AH422,AKT!$E$4:$G$350,3,FALSE),"")</f>
        <v>0942</v>
      </c>
    </row>
    <row r="423" spans="1:35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80"/>
      <c r="L423" s="92"/>
      <c r="M423" s="91"/>
      <c r="N423" s="91"/>
      <c r="O423" s="92"/>
      <c r="P423" s="152"/>
      <c r="Q423" s="306"/>
      <c r="R423" s="175" t="str">
        <f>IF(C423="","",'OPĆI DIO'!$C$1)</f>
        <v/>
      </c>
      <c r="S423" s="40" t="str">
        <f t="shared" si="62"/>
        <v/>
      </c>
      <c r="T423" s="40" t="str">
        <f t="shared" si="63"/>
        <v/>
      </c>
      <c r="U423" s="40" t="str">
        <f t="shared" si="64"/>
        <v/>
      </c>
      <c r="V423" s="40" t="str">
        <f t="shared" si="65"/>
        <v/>
      </c>
      <c r="AF423" s="89" t="s">
        <v>3238</v>
      </c>
      <c r="AG423" s="40" t="s">
        <v>3239</v>
      </c>
      <c r="AH423" s="40" t="str">
        <f t="shared" si="66"/>
        <v>A679074</v>
      </c>
      <c r="AI423" s="40" t="str">
        <f>IFERROR(VLOOKUP(AH423,AKT!$E$4:$G$350,3,FALSE),"")</f>
        <v>0942</v>
      </c>
    </row>
    <row r="424" spans="1:35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80"/>
      <c r="L424" s="92"/>
      <c r="M424" s="91"/>
      <c r="N424" s="91"/>
      <c r="O424" s="92"/>
      <c r="P424" s="152"/>
      <c r="Q424" s="306"/>
      <c r="R424" s="175" t="str">
        <f>IF(C424="","",'OPĆI DIO'!$C$1)</f>
        <v/>
      </c>
      <c r="S424" s="40" t="str">
        <f t="shared" si="62"/>
        <v/>
      </c>
      <c r="T424" s="40" t="str">
        <f t="shared" si="63"/>
        <v/>
      </c>
      <c r="U424" s="40" t="str">
        <f t="shared" si="64"/>
        <v/>
      </c>
      <c r="V424" s="40" t="str">
        <f t="shared" si="65"/>
        <v/>
      </c>
      <c r="AF424" s="89" t="s">
        <v>3240</v>
      </c>
      <c r="AG424" s="40" t="s">
        <v>3241</v>
      </c>
      <c r="AH424" s="40" t="str">
        <f t="shared" si="66"/>
        <v>A679074</v>
      </c>
      <c r="AI424" s="40" t="str">
        <f>IFERROR(VLOOKUP(AH424,AKT!$E$4:$G$350,3,FALSE),"")</f>
        <v>0942</v>
      </c>
    </row>
    <row r="425" spans="1:35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80"/>
      <c r="L425" s="92"/>
      <c r="M425" s="91"/>
      <c r="N425" s="91"/>
      <c r="O425" s="92"/>
      <c r="P425" s="152"/>
      <c r="Q425" s="306"/>
      <c r="R425" s="175" t="str">
        <f>IF(C425="","",'OPĆI DIO'!$C$1)</f>
        <v/>
      </c>
      <c r="S425" s="40" t="str">
        <f t="shared" si="62"/>
        <v/>
      </c>
      <c r="T425" s="40" t="str">
        <f t="shared" si="63"/>
        <v/>
      </c>
      <c r="U425" s="40" t="str">
        <f t="shared" si="64"/>
        <v/>
      </c>
      <c r="V425" s="40" t="str">
        <f t="shared" si="65"/>
        <v/>
      </c>
      <c r="AF425" s="89" t="s">
        <v>3242</v>
      </c>
      <c r="AG425" s="40" t="s">
        <v>3243</v>
      </c>
      <c r="AH425" s="40" t="str">
        <f t="shared" si="66"/>
        <v>A679074</v>
      </c>
      <c r="AI425" s="40" t="str">
        <f>IFERROR(VLOOKUP(AH425,AKT!$E$4:$G$350,3,FALSE),"")</f>
        <v>0942</v>
      </c>
    </row>
    <row r="426" spans="1:35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80"/>
      <c r="L426" s="92"/>
      <c r="M426" s="91"/>
      <c r="N426" s="91"/>
      <c r="O426" s="92"/>
      <c r="P426" s="152"/>
      <c r="Q426" s="306"/>
      <c r="R426" s="175" t="str">
        <f>IF(C426="","",'OPĆI DIO'!$C$1)</f>
        <v/>
      </c>
      <c r="S426" s="40" t="str">
        <f t="shared" si="62"/>
        <v/>
      </c>
      <c r="T426" s="40" t="str">
        <f t="shared" si="63"/>
        <v/>
      </c>
      <c r="U426" s="40" t="str">
        <f t="shared" si="64"/>
        <v/>
      </c>
      <c r="V426" s="40" t="str">
        <f t="shared" si="65"/>
        <v/>
      </c>
      <c r="AF426" s="89" t="s">
        <v>3244</v>
      </c>
      <c r="AG426" s="40" t="s">
        <v>3245</v>
      </c>
      <c r="AH426" s="40" t="str">
        <f t="shared" si="66"/>
        <v>A679074</v>
      </c>
      <c r="AI426" s="40" t="str">
        <f>IFERROR(VLOOKUP(AH426,AKT!$E$4:$G$350,3,FALSE),"")</f>
        <v>0942</v>
      </c>
    </row>
    <row r="427" spans="1:35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80"/>
      <c r="L427" s="92"/>
      <c r="M427" s="91"/>
      <c r="N427" s="91"/>
      <c r="O427" s="92"/>
      <c r="P427" s="152"/>
      <c r="Q427" s="306"/>
      <c r="R427" s="175" t="str">
        <f>IF(C427="","",'OPĆI DIO'!$C$1)</f>
        <v/>
      </c>
      <c r="S427" s="40" t="str">
        <f t="shared" si="62"/>
        <v/>
      </c>
      <c r="T427" s="40" t="str">
        <f t="shared" si="63"/>
        <v/>
      </c>
      <c r="U427" s="40" t="str">
        <f t="shared" si="64"/>
        <v/>
      </c>
      <c r="V427" s="40" t="str">
        <f t="shared" si="65"/>
        <v/>
      </c>
      <c r="AF427" s="89" t="s">
        <v>3246</v>
      </c>
      <c r="AG427" s="40" t="s">
        <v>3247</v>
      </c>
      <c r="AH427" s="40" t="str">
        <f t="shared" si="66"/>
        <v>A679074</v>
      </c>
      <c r="AI427" s="40" t="str">
        <f>IFERROR(VLOOKUP(AH427,AKT!$E$4:$G$350,3,FALSE),"")</f>
        <v>0942</v>
      </c>
    </row>
    <row r="428" spans="1:35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80"/>
      <c r="L428" s="92"/>
      <c r="M428" s="91"/>
      <c r="N428" s="91"/>
      <c r="O428" s="92"/>
      <c r="P428" s="152"/>
      <c r="Q428" s="306"/>
      <c r="R428" s="175" t="str">
        <f>IF(C428="","",'OPĆI DIO'!$C$1)</f>
        <v/>
      </c>
      <c r="S428" s="40" t="str">
        <f t="shared" si="62"/>
        <v/>
      </c>
      <c r="T428" s="40" t="str">
        <f t="shared" si="63"/>
        <v/>
      </c>
      <c r="U428" s="40" t="str">
        <f t="shared" si="64"/>
        <v/>
      </c>
      <c r="V428" s="40" t="str">
        <f t="shared" si="65"/>
        <v/>
      </c>
      <c r="AF428" s="89" t="s">
        <v>3248</v>
      </c>
      <c r="AG428" s="40" t="s">
        <v>3249</v>
      </c>
      <c r="AH428" s="40" t="str">
        <f t="shared" si="66"/>
        <v>A679074</v>
      </c>
      <c r="AI428" s="40" t="str">
        <f>IFERROR(VLOOKUP(AH428,AKT!$E$4:$G$350,3,FALSE),"")</f>
        <v>0942</v>
      </c>
    </row>
    <row r="429" spans="1:35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80"/>
      <c r="L429" s="92"/>
      <c r="M429" s="91"/>
      <c r="N429" s="91"/>
      <c r="O429" s="92"/>
      <c r="P429" s="152"/>
      <c r="Q429" s="306"/>
      <c r="R429" s="175" t="str">
        <f>IF(C429="","",'OPĆI DIO'!$C$1)</f>
        <v/>
      </c>
      <c r="S429" s="40" t="str">
        <f t="shared" si="62"/>
        <v/>
      </c>
      <c r="T429" s="40" t="str">
        <f t="shared" si="63"/>
        <v/>
      </c>
      <c r="U429" s="40" t="str">
        <f t="shared" si="64"/>
        <v/>
      </c>
      <c r="V429" s="40" t="str">
        <f t="shared" si="65"/>
        <v/>
      </c>
      <c r="AF429" s="89" t="s">
        <v>3250</v>
      </c>
      <c r="AG429" s="40" t="s">
        <v>3251</v>
      </c>
      <c r="AH429" s="40" t="str">
        <f t="shared" si="66"/>
        <v>A679074</v>
      </c>
      <c r="AI429" s="40" t="str">
        <f>IFERROR(VLOOKUP(AH429,AKT!$E$4:$G$350,3,FALSE),"")</f>
        <v>0942</v>
      </c>
    </row>
    <row r="430" spans="1:35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80"/>
      <c r="L430" s="92"/>
      <c r="M430" s="91"/>
      <c r="N430" s="91"/>
      <c r="O430" s="92"/>
      <c r="P430" s="152"/>
      <c r="Q430" s="306"/>
      <c r="R430" s="175" t="str">
        <f>IF(C430="","",'OPĆI DIO'!$C$1)</f>
        <v/>
      </c>
      <c r="S430" s="40" t="str">
        <f t="shared" si="62"/>
        <v/>
      </c>
      <c r="T430" s="40" t="str">
        <f t="shared" si="63"/>
        <v/>
      </c>
      <c r="U430" s="40" t="str">
        <f t="shared" si="64"/>
        <v/>
      </c>
      <c r="V430" s="40" t="str">
        <f t="shared" si="65"/>
        <v/>
      </c>
      <c r="AF430" s="89" t="s">
        <v>3252</v>
      </c>
      <c r="AG430" s="40" t="s">
        <v>3253</v>
      </c>
      <c r="AH430" s="40" t="str">
        <f t="shared" si="66"/>
        <v>A679074</v>
      </c>
      <c r="AI430" s="40" t="str">
        <f>IFERROR(VLOOKUP(AH430,AKT!$E$4:$G$350,3,FALSE),"")</f>
        <v>0942</v>
      </c>
    </row>
    <row r="431" spans="1:35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80"/>
      <c r="L431" s="92"/>
      <c r="M431" s="91"/>
      <c r="N431" s="91"/>
      <c r="O431" s="92"/>
      <c r="P431" s="152"/>
      <c r="Q431" s="306"/>
      <c r="R431" s="175" t="str">
        <f>IF(C431="","",'OPĆI DIO'!$C$1)</f>
        <v/>
      </c>
      <c r="S431" s="40" t="str">
        <f t="shared" si="62"/>
        <v/>
      </c>
      <c r="T431" s="40" t="str">
        <f t="shared" si="63"/>
        <v/>
      </c>
      <c r="U431" s="40" t="str">
        <f t="shared" si="64"/>
        <v/>
      </c>
      <c r="V431" s="40" t="str">
        <f t="shared" si="65"/>
        <v/>
      </c>
      <c r="AF431" s="89" t="s">
        <v>4991</v>
      </c>
      <c r="AG431" s="40" t="s">
        <v>4992</v>
      </c>
      <c r="AH431" s="40" t="str">
        <f t="shared" si="66"/>
        <v>A679074</v>
      </c>
      <c r="AI431" s="40" t="str">
        <f>IFERROR(VLOOKUP(AH431,AKT!$E$4:$G$350,3,FALSE),"")</f>
        <v>0942</v>
      </c>
    </row>
    <row r="432" spans="1:35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80"/>
      <c r="L432" s="92"/>
      <c r="M432" s="91"/>
      <c r="N432" s="91"/>
      <c r="O432" s="92"/>
      <c r="P432" s="152"/>
      <c r="Q432" s="306"/>
      <c r="R432" s="175" t="str">
        <f>IF(C432="","",'OPĆI DIO'!$C$1)</f>
        <v/>
      </c>
      <c r="S432" s="40" t="str">
        <f t="shared" si="62"/>
        <v/>
      </c>
      <c r="T432" s="40" t="str">
        <f t="shared" si="63"/>
        <v/>
      </c>
      <c r="U432" s="40" t="str">
        <f t="shared" si="64"/>
        <v/>
      </c>
      <c r="V432" s="40" t="str">
        <f t="shared" si="65"/>
        <v/>
      </c>
      <c r="AF432" s="89" t="s">
        <v>4993</v>
      </c>
      <c r="AG432" s="40" t="s">
        <v>4994</v>
      </c>
      <c r="AH432" s="40" t="str">
        <f t="shared" si="66"/>
        <v>A679074</v>
      </c>
      <c r="AI432" s="40" t="str">
        <f>IFERROR(VLOOKUP(AH432,AKT!$E$4:$G$350,3,FALSE),"")</f>
        <v>0942</v>
      </c>
    </row>
    <row r="433" spans="1:35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80"/>
      <c r="L433" s="92"/>
      <c r="M433" s="91"/>
      <c r="N433" s="91"/>
      <c r="O433" s="92"/>
      <c r="P433" s="152"/>
      <c r="Q433" s="306"/>
      <c r="R433" s="175" t="str">
        <f>IF(C433="","",'OPĆI DIO'!$C$1)</f>
        <v/>
      </c>
      <c r="S433" s="40" t="str">
        <f t="shared" si="62"/>
        <v/>
      </c>
      <c r="T433" s="40" t="str">
        <f t="shared" si="63"/>
        <v/>
      </c>
      <c r="U433" s="40" t="str">
        <f t="shared" si="64"/>
        <v/>
      </c>
      <c r="V433" s="40" t="str">
        <f t="shared" si="65"/>
        <v/>
      </c>
      <c r="AF433" s="89" t="s">
        <v>4995</v>
      </c>
      <c r="AG433" s="40" t="s">
        <v>4996</v>
      </c>
      <c r="AH433" s="40" t="str">
        <f t="shared" si="66"/>
        <v>A679074</v>
      </c>
      <c r="AI433" s="40" t="str">
        <f>IFERROR(VLOOKUP(AH433,AKT!$E$4:$G$350,3,FALSE),"")</f>
        <v>0942</v>
      </c>
    </row>
    <row r="434" spans="1:35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80"/>
      <c r="L434" s="92"/>
      <c r="M434" s="91"/>
      <c r="N434" s="91"/>
      <c r="O434" s="92"/>
      <c r="P434" s="152"/>
      <c r="Q434" s="306"/>
      <c r="R434" s="175" t="str">
        <f>IF(C434="","",'OPĆI DIO'!$C$1)</f>
        <v/>
      </c>
      <c r="S434" s="40" t="str">
        <f t="shared" si="62"/>
        <v/>
      </c>
      <c r="T434" s="40" t="str">
        <f t="shared" si="63"/>
        <v/>
      </c>
      <c r="U434" s="40" t="str">
        <f t="shared" si="64"/>
        <v/>
      </c>
      <c r="V434" s="40" t="str">
        <f t="shared" si="65"/>
        <v/>
      </c>
      <c r="AF434" s="89" t="s">
        <v>4997</v>
      </c>
      <c r="AG434" s="40" t="s">
        <v>4998</v>
      </c>
      <c r="AH434" s="40" t="str">
        <f t="shared" si="66"/>
        <v>A679074</v>
      </c>
      <c r="AI434" s="40" t="str">
        <f>IFERROR(VLOOKUP(AH434,AKT!$E$4:$G$350,3,FALSE),"")</f>
        <v>0942</v>
      </c>
    </row>
    <row r="435" spans="1:35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80"/>
      <c r="L435" s="92"/>
      <c r="M435" s="91"/>
      <c r="N435" s="91"/>
      <c r="O435" s="92"/>
      <c r="P435" s="152"/>
      <c r="Q435" s="306"/>
      <c r="R435" s="175" t="str">
        <f>IF(C435="","",'OPĆI DIO'!$C$1)</f>
        <v/>
      </c>
      <c r="S435" s="40" t="str">
        <f t="shared" si="62"/>
        <v/>
      </c>
      <c r="T435" s="40" t="str">
        <f t="shared" si="63"/>
        <v/>
      </c>
      <c r="U435" s="40" t="str">
        <f t="shared" si="64"/>
        <v/>
      </c>
      <c r="V435" s="40" t="str">
        <f t="shared" si="65"/>
        <v/>
      </c>
      <c r="AF435" s="89" t="s">
        <v>4999</v>
      </c>
      <c r="AG435" s="40" t="s">
        <v>5000</v>
      </c>
      <c r="AH435" s="40" t="str">
        <f t="shared" si="66"/>
        <v>A679075</v>
      </c>
      <c r="AI435" s="40" t="str">
        <f>IFERROR(VLOOKUP(AH435,AKT!$E$4:$G$350,3,FALSE),"")</f>
        <v>0942</v>
      </c>
    </row>
    <row r="436" spans="1:35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80"/>
      <c r="L436" s="92"/>
      <c r="M436" s="91"/>
      <c r="N436" s="91"/>
      <c r="O436" s="92"/>
      <c r="P436" s="152"/>
      <c r="Q436" s="306"/>
      <c r="R436" s="175" t="str">
        <f>IF(C436="","",'OPĆI DIO'!$C$1)</f>
        <v/>
      </c>
      <c r="S436" s="40" t="str">
        <f t="shared" si="62"/>
        <v/>
      </c>
      <c r="T436" s="40" t="str">
        <f t="shared" si="63"/>
        <v/>
      </c>
      <c r="U436" s="40" t="str">
        <f t="shared" si="64"/>
        <v/>
      </c>
      <c r="V436" s="40" t="str">
        <f t="shared" si="65"/>
        <v/>
      </c>
      <c r="AF436" s="89" t="s">
        <v>5001</v>
      </c>
      <c r="AG436" s="40" t="s">
        <v>5002</v>
      </c>
      <c r="AH436" s="40" t="str">
        <f t="shared" si="66"/>
        <v>A679075</v>
      </c>
      <c r="AI436" s="40" t="str">
        <f>IFERROR(VLOOKUP(AH436,AKT!$E$4:$G$350,3,FALSE),"")</f>
        <v>0942</v>
      </c>
    </row>
    <row r="437" spans="1:35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80"/>
      <c r="L437" s="92"/>
      <c r="M437" s="91"/>
      <c r="N437" s="91"/>
      <c r="O437" s="92"/>
      <c r="P437" s="152"/>
      <c r="Q437" s="306"/>
      <c r="R437" s="175" t="str">
        <f>IF(C437="","",'OPĆI DIO'!$C$1)</f>
        <v/>
      </c>
      <c r="S437" s="40" t="str">
        <f t="shared" si="62"/>
        <v/>
      </c>
      <c r="T437" s="40" t="str">
        <f t="shared" si="63"/>
        <v/>
      </c>
      <c r="U437" s="40" t="str">
        <f t="shared" si="64"/>
        <v/>
      </c>
      <c r="V437" s="40" t="str">
        <f t="shared" si="65"/>
        <v/>
      </c>
      <c r="AF437" s="89" t="s">
        <v>5003</v>
      </c>
      <c r="AG437" s="40" t="s">
        <v>5004</v>
      </c>
      <c r="AH437" s="40" t="str">
        <f t="shared" si="66"/>
        <v>A679075</v>
      </c>
      <c r="AI437" s="40" t="str">
        <f>IFERROR(VLOOKUP(AH437,AKT!$E$4:$G$350,3,FALSE),"")</f>
        <v>0942</v>
      </c>
    </row>
    <row r="438" spans="1:35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80"/>
      <c r="L438" s="92"/>
      <c r="M438" s="91"/>
      <c r="N438" s="91"/>
      <c r="O438" s="92"/>
      <c r="P438" s="152"/>
      <c r="Q438" s="306"/>
      <c r="R438" s="175" t="str">
        <f>IF(C438="","",'OPĆI DIO'!$C$1)</f>
        <v/>
      </c>
      <c r="S438" s="40" t="str">
        <f t="shared" si="62"/>
        <v/>
      </c>
      <c r="T438" s="40" t="str">
        <f t="shared" si="63"/>
        <v/>
      </c>
      <c r="U438" s="40" t="str">
        <f t="shared" si="64"/>
        <v/>
      </c>
      <c r="V438" s="40" t="str">
        <f t="shared" si="65"/>
        <v/>
      </c>
      <c r="AF438" s="89" t="s">
        <v>5005</v>
      </c>
      <c r="AG438" s="40" t="s">
        <v>5006</v>
      </c>
      <c r="AH438" s="40" t="str">
        <f t="shared" si="66"/>
        <v>A679075</v>
      </c>
      <c r="AI438" s="40" t="str">
        <f>IFERROR(VLOOKUP(AH438,AKT!$E$4:$G$350,3,FALSE),"")</f>
        <v>0942</v>
      </c>
    </row>
    <row r="439" spans="1:35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80"/>
      <c r="L439" s="92"/>
      <c r="M439" s="91"/>
      <c r="N439" s="91"/>
      <c r="O439" s="92"/>
      <c r="P439" s="152"/>
      <c r="Q439" s="306"/>
      <c r="R439" s="175" t="str">
        <f>IF(C439="","",'OPĆI DIO'!$C$1)</f>
        <v/>
      </c>
      <c r="S439" s="40" t="str">
        <f t="shared" si="62"/>
        <v/>
      </c>
      <c r="T439" s="40" t="str">
        <f t="shared" si="63"/>
        <v/>
      </c>
      <c r="U439" s="40" t="str">
        <f t="shared" si="64"/>
        <v/>
      </c>
      <c r="V439" s="40" t="str">
        <f t="shared" si="65"/>
        <v/>
      </c>
      <c r="AF439" s="89" t="s">
        <v>5007</v>
      </c>
      <c r="AG439" s="40" t="s">
        <v>5008</v>
      </c>
      <c r="AH439" s="40" t="str">
        <f t="shared" si="66"/>
        <v>A679075</v>
      </c>
      <c r="AI439" s="40" t="str">
        <f>IFERROR(VLOOKUP(AH439,AKT!$E$4:$G$350,3,FALSE),"")</f>
        <v>0942</v>
      </c>
    </row>
    <row r="440" spans="1:35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80"/>
      <c r="L440" s="92"/>
      <c r="M440" s="91"/>
      <c r="N440" s="91"/>
      <c r="O440" s="92"/>
      <c r="P440" s="152"/>
      <c r="Q440" s="306"/>
      <c r="R440" s="175" t="str">
        <f>IF(C440="","",'OPĆI DIO'!$C$1)</f>
        <v/>
      </c>
      <c r="S440" s="40" t="str">
        <f t="shared" si="62"/>
        <v/>
      </c>
      <c r="T440" s="40" t="str">
        <f t="shared" si="63"/>
        <v/>
      </c>
      <c r="U440" s="40" t="str">
        <f t="shared" si="64"/>
        <v/>
      </c>
      <c r="V440" s="40" t="str">
        <f t="shared" si="65"/>
        <v/>
      </c>
      <c r="AF440" s="89" t="s">
        <v>5009</v>
      </c>
      <c r="AG440" s="40" t="s">
        <v>5010</v>
      </c>
      <c r="AH440" s="40" t="str">
        <f t="shared" si="66"/>
        <v>A679075</v>
      </c>
      <c r="AI440" s="40" t="str">
        <f>IFERROR(VLOOKUP(AH440,AKT!$E$4:$G$350,3,FALSE),"")</f>
        <v>0942</v>
      </c>
    </row>
    <row r="441" spans="1:35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80"/>
      <c r="L441" s="92"/>
      <c r="M441" s="91"/>
      <c r="N441" s="91"/>
      <c r="O441" s="92"/>
      <c r="P441" s="152"/>
      <c r="Q441" s="306"/>
      <c r="R441" s="175" t="str">
        <f>IF(C441="","",'OPĆI DIO'!$C$1)</f>
        <v/>
      </c>
      <c r="S441" s="40" t="str">
        <f t="shared" si="62"/>
        <v/>
      </c>
      <c r="T441" s="40" t="str">
        <f t="shared" si="63"/>
        <v/>
      </c>
      <c r="U441" s="40" t="str">
        <f t="shared" si="64"/>
        <v/>
      </c>
      <c r="V441" s="40" t="str">
        <f t="shared" si="65"/>
        <v/>
      </c>
      <c r="AF441" s="89" t="s">
        <v>5011</v>
      </c>
      <c r="AG441" s="40" t="s">
        <v>5012</v>
      </c>
      <c r="AH441" s="40" t="str">
        <f t="shared" si="66"/>
        <v>A679075</v>
      </c>
      <c r="AI441" s="40" t="str">
        <f>IFERROR(VLOOKUP(AH441,AKT!$E$4:$G$350,3,FALSE),"")</f>
        <v>0942</v>
      </c>
    </row>
    <row r="442" spans="1:35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80"/>
      <c r="L442" s="92"/>
      <c r="M442" s="91"/>
      <c r="N442" s="91"/>
      <c r="O442" s="92"/>
      <c r="P442" s="152"/>
      <c r="Q442" s="306"/>
      <c r="R442" s="175" t="str">
        <f>IF(C442="","",'OPĆI DIO'!$C$1)</f>
        <v/>
      </c>
      <c r="S442" s="40" t="str">
        <f t="shared" si="62"/>
        <v/>
      </c>
      <c r="T442" s="40" t="str">
        <f t="shared" si="63"/>
        <v/>
      </c>
      <c r="U442" s="40" t="str">
        <f t="shared" si="64"/>
        <v/>
      </c>
      <c r="V442" s="40" t="str">
        <f t="shared" si="65"/>
        <v/>
      </c>
      <c r="AF442" s="89" t="s">
        <v>5013</v>
      </c>
      <c r="AG442" s="40" t="s">
        <v>5014</v>
      </c>
      <c r="AH442" s="40" t="str">
        <f t="shared" si="66"/>
        <v>A679075</v>
      </c>
      <c r="AI442" s="40" t="str">
        <f>IFERROR(VLOOKUP(AH442,AKT!$E$4:$G$350,3,FALSE),"")</f>
        <v>0942</v>
      </c>
    </row>
    <row r="443" spans="1:35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80"/>
      <c r="L443" s="92"/>
      <c r="M443" s="91"/>
      <c r="N443" s="91"/>
      <c r="O443" s="92"/>
      <c r="P443" s="152"/>
      <c r="Q443" s="306"/>
      <c r="R443" s="175" t="str">
        <f>IF(C443="","",'OPĆI DIO'!$C$1)</f>
        <v/>
      </c>
      <c r="S443" s="40" t="str">
        <f t="shared" si="62"/>
        <v/>
      </c>
      <c r="T443" s="40" t="str">
        <f t="shared" si="63"/>
        <v/>
      </c>
      <c r="U443" s="40" t="str">
        <f t="shared" si="64"/>
        <v/>
      </c>
      <c r="V443" s="40" t="str">
        <f t="shared" si="65"/>
        <v/>
      </c>
      <c r="AF443" s="89" t="s">
        <v>5015</v>
      </c>
      <c r="AG443" s="40" t="s">
        <v>5016</v>
      </c>
      <c r="AH443" s="40" t="str">
        <f t="shared" si="66"/>
        <v>A679075</v>
      </c>
      <c r="AI443" s="40" t="str">
        <f>IFERROR(VLOOKUP(AH443,AKT!$E$4:$G$350,3,FALSE),"")</f>
        <v>0942</v>
      </c>
    </row>
    <row r="444" spans="1:35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80"/>
      <c r="L444" s="92"/>
      <c r="M444" s="91"/>
      <c r="N444" s="91"/>
      <c r="O444" s="92"/>
      <c r="P444" s="152"/>
      <c r="Q444" s="306"/>
      <c r="R444" s="175" t="str">
        <f>IF(C444="","",'OPĆI DIO'!$C$1)</f>
        <v/>
      </c>
      <c r="S444" s="40" t="str">
        <f t="shared" si="62"/>
        <v/>
      </c>
      <c r="T444" s="40" t="str">
        <f t="shared" si="63"/>
        <v/>
      </c>
      <c r="U444" s="40" t="str">
        <f t="shared" si="64"/>
        <v/>
      </c>
      <c r="V444" s="40" t="str">
        <f t="shared" si="65"/>
        <v/>
      </c>
      <c r="AF444" s="89" t="s">
        <v>5017</v>
      </c>
      <c r="AG444" s="40" t="s">
        <v>5018</v>
      </c>
      <c r="AH444" s="40" t="str">
        <f t="shared" si="66"/>
        <v>A679075</v>
      </c>
      <c r="AI444" s="40" t="str">
        <f>IFERROR(VLOOKUP(AH444,AKT!$E$4:$G$350,3,FALSE),"")</f>
        <v>0942</v>
      </c>
    </row>
    <row r="445" spans="1:35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80"/>
      <c r="L445" s="92"/>
      <c r="M445" s="91"/>
      <c r="N445" s="91"/>
      <c r="O445" s="92"/>
      <c r="P445" s="152"/>
      <c r="Q445" s="306"/>
      <c r="R445" s="175" t="str">
        <f>IF(C445="","",'OPĆI DIO'!$C$1)</f>
        <v/>
      </c>
      <c r="S445" s="40" t="str">
        <f t="shared" si="62"/>
        <v/>
      </c>
      <c r="T445" s="40" t="str">
        <f t="shared" si="63"/>
        <v/>
      </c>
      <c r="U445" s="40" t="str">
        <f t="shared" si="64"/>
        <v/>
      </c>
      <c r="V445" s="40" t="str">
        <f t="shared" si="65"/>
        <v/>
      </c>
      <c r="AF445" s="89" t="s">
        <v>5019</v>
      </c>
      <c r="AG445" s="40" t="s">
        <v>5020</v>
      </c>
      <c r="AH445" s="40" t="str">
        <f t="shared" si="66"/>
        <v>A679075</v>
      </c>
      <c r="AI445" s="40" t="str">
        <f>IFERROR(VLOOKUP(AH445,AKT!$E$4:$G$350,3,FALSE),"")</f>
        <v>0942</v>
      </c>
    </row>
    <row r="446" spans="1:35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80"/>
      <c r="L446" s="92"/>
      <c r="M446" s="91"/>
      <c r="N446" s="91"/>
      <c r="O446" s="92"/>
      <c r="P446" s="152"/>
      <c r="Q446" s="306"/>
      <c r="R446" s="175" t="str">
        <f>IF(C446="","",'OPĆI DIO'!$C$1)</f>
        <v/>
      </c>
      <c r="S446" s="40" t="str">
        <f t="shared" si="62"/>
        <v/>
      </c>
      <c r="T446" s="40" t="str">
        <f t="shared" si="63"/>
        <v/>
      </c>
      <c r="U446" s="40" t="str">
        <f t="shared" si="64"/>
        <v/>
      </c>
      <c r="V446" s="40" t="str">
        <f t="shared" si="65"/>
        <v/>
      </c>
      <c r="AF446" s="89" t="s">
        <v>5021</v>
      </c>
      <c r="AG446" s="40" t="s">
        <v>5022</v>
      </c>
      <c r="AH446" s="40" t="str">
        <f t="shared" si="66"/>
        <v>A679075</v>
      </c>
      <c r="AI446" s="40" t="str">
        <f>IFERROR(VLOOKUP(AH446,AKT!$E$4:$G$350,3,FALSE),"")</f>
        <v>0942</v>
      </c>
    </row>
    <row r="447" spans="1:35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80"/>
      <c r="L447" s="92"/>
      <c r="M447" s="91"/>
      <c r="N447" s="91"/>
      <c r="O447" s="92"/>
      <c r="P447" s="152"/>
      <c r="Q447" s="306"/>
      <c r="R447" s="175" t="str">
        <f>IF(C447="","",'OPĆI DIO'!$C$1)</f>
        <v/>
      </c>
      <c r="S447" s="40" t="str">
        <f t="shared" si="62"/>
        <v/>
      </c>
      <c r="T447" s="40" t="str">
        <f t="shared" si="63"/>
        <v/>
      </c>
      <c r="U447" s="40" t="str">
        <f t="shared" si="64"/>
        <v/>
      </c>
      <c r="V447" s="40" t="str">
        <f t="shared" si="65"/>
        <v/>
      </c>
      <c r="AF447" s="89" t="s">
        <v>5023</v>
      </c>
      <c r="AG447" s="40" t="s">
        <v>5024</v>
      </c>
      <c r="AH447" s="40" t="str">
        <f t="shared" si="66"/>
        <v>A679075</v>
      </c>
      <c r="AI447" s="40" t="str">
        <f>IFERROR(VLOOKUP(AH447,AKT!$E$4:$G$350,3,FALSE),"")</f>
        <v>0942</v>
      </c>
    </row>
    <row r="448" spans="1:35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80"/>
      <c r="L448" s="92"/>
      <c r="M448" s="91"/>
      <c r="N448" s="91"/>
      <c r="O448" s="92"/>
      <c r="P448" s="152"/>
      <c r="Q448" s="306"/>
      <c r="R448" s="175" t="str">
        <f>IF(C448="","",'OPĆI DIO'!$C$1)</f>
        <v/>
      </c>
      <c r="S448" s="40" t="str">
        <f t="shared" si="62"/>
        <v/>
      </c>
      <c r="T448" s="40" t="str">
        <f t="shared" si="63"/>
        <v/>
      </c>
      <c r="U448" s="40" t="str">
        <f t="shared" si="64"/>
        <v/>
      </c>
      <c r="V448" s="40" t="str">
        <f t="shared" si="65"/>
        <v/>
      </c>
      <c r="AF448" s="89" t="s">
        <v>5025</v>
      </c>
      <c r="AG448" s="40" t="s">
        <v>5026</v>
      </c>
      <c r="AH448" s="40" t="str">
        <f t="shared" si="66"/>
        <v>A679075</v>
      </c>
      <c r="AI448" s="40" t="str">
        <f>IFERROR(VLOOKUP(AH448,AKT!$E$4:$G$350,3,FALSE),"")</f>
        <v>0942</v>
      </c>
    </row>
    <row r="449" spans="1:35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80"/>
      <c r="L449" s="92"/>
      <c r="M449" s="91"/>
      <c r="N449" s="91"/>
      <c r="O449" s="92"/>
      <c r="P449" s="152"/>
      <c r="Q449" s="306"/>
      <c r="R449" s="175" t="str">
        <f>IF(C449="","",'OPĆI DIO'!$C$1)</f>
        <v/>
      </c>
      <c r="S449" s="40" t="str">
        <f t="shared" si="62"/>
        <v/>
      </c>
      <c r="T449" s="40" t="str">
        <f t="shared" si="63"/>
        <v/>
      </c>
      <c r="U449" s="40" t="str">
        <f t="shared" si="64"/>
        <v/>
      </c>
      <c r="V449" s="40" t="str">
        <f t="shared" si="65"/>
        <v/>
      </c>
      <c r="AF449" s="89" t="s">
        <v>5027</v>
      </c>
      <c r="AG449" s="40" t="s">
        <v>5028</v>
      </c>
      <c r="AH449" s="40" t="str">
        <f t="shared" si="66"/>
        <v>A679075</v>
      </c>
      <c r="AI449" s="40" t="str">
        <f>IFERROR(VLOOKUP(AH449,AKT!$E$4:$G$350,3,FALSE),"")</f>
        <v>0942</v>
      </c>
    </row>
    <row r="450" spans="1:35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80"/>
      <c r="L450" s="92"/>
      <c r="M450" s="91"/>
      <c r="N450" s="91"/>
      <c r="O450" s="92"/>
      <c r="P450" s="152"/>
      <c r="Q450" s="306"/>
      <c r="R450" s="175" t="str">
        <f>IF(C450="","",'OPĆI DIO'!$C$1)</f>
        <v/>
      </c>
      <c r="S450" s="40" t="str">
        <f t="shared" si="62"/>
        <v/>
      </c>
      <c r="T450" s="40" t="str">
        <f t="shared" si="63"/>
        <v/>
      </c>
      <c r="U450" s="40" t="str">
        <f t="shared" si="64"/>
        <v/>
      </c>
      <c r="V450" s="40" t="str">
        <f t="shared" si="65"/>
        <v/>
      </c>
      <c r="AF450" s="89" t="s">
        <v>5029</v>
      </c>
      <c r="AG450" s="40" t="s">
        <v>5030</v>
      </c>
      <c r="AH450" s="40" t="str">
        <f t="shared" si="66"/>
        <v>A679075</v>
      </c>
      <c r="AI450" s="40" t="str">
        <f>IFERROR(VLOOKUP(AH450,AKT!$E$4:$G$350,3,FALSE),"")</f>
        <v>0942</v>
      </c>
    </row>
    <row r="451" spans="1:35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80"/>
      <c r="L451" s="92"/>
      <c r="M451" s="91"/>
      <c r="N451" s="91"/>
      <c r="O451" s="92"/>
      <c r="P451" s="152"/>
      <c r="Q451" s="306"/>
      <c r="R451" s="175" t="str">
        <f>IF(C451="","",'OPĆI DIO'!$C$1)</f>
        <v/>
      </c>
      <c r="S451" s="40" t="str">
        <f t="shared" si="62"/>
        <v/>
      </c>
      <c r="T451" s="40" t="str">
        <f t="shared" si="63"/>
        <v/>
      </c>
      <c r="U451" s="40" t="str">
        <f t="shared" si="64"/>
        <v/>
      </c>
      <c r="V451" s="40" t="str">
        <f t="shared" si="65"/>
        <v/>
      </c>
      <c r="AF451" s="89" t="s">
        <v>5031</v>
      </c>
      <c r="AG451" s="40" t="s">
        <v>5032</v>
      </c>
      <c r="AH451" s="40" t="str">
        <f t="shared" si="66"/>
        <v>A679075</v>
      </c>
      <c r="AI451" s="40" t="str">
        <f>IFERROR(VLOOKUP(AH451,AKT!$E$4:$G$350,3,FALSE),"")</f>
        <v>0942</v>
      </c>
    </row>
    <row r="452" spans="1:35">
      <c r="A452" s="50"/>
      <c r="B452" s="45" t="str">
        <f t="shared" ref="B452:B501" si="67">IFERROR(VLOOKUP(A452,$W$6:$X$23,2,FALSE),"")</f>
        <v/>
      </c>
      <c r="C452" s="50"/>
      <c r="D452" s="45" t="str">
        <f t="shared" ref="D452:D501" si="68">IFERROR(VLOOKUP(C452,$Z$5:$AB$129,2,FALSE),"")</f>
        <v/>
      </c>
      <c r="E452" s="81"/>
      <c r="F452" s="45" t="str">
        <f t="shared" ref="F452:F501" si="69">IFERROR(VLOOKUP(E452,$AF$6:$AG$1763,2,FALSE),"")</f>
        <v/>
      </c>
      <c r="G452" s="45" t="str">
        <f t="shared" ref="G452:G501" si="70">IFERROR(VLOOKUP(E452,$AF$6:$AI$1763,4,FALSE),"")</f>
        <v/>
      </c>
      <c r="H452" s="80"/>
      <c r="I452" s="80"/>
      <c r="J452" s="80"/>
      <c r="K452" s="80"/>
      <c r="L452" s="92"/>
      <c r="M452" s="91"/>
      <c r="N452" s="91"/>
      <c r="O452" s="92"/>
      <c r="P452" s="152"/>
      <c r="Q452" s="306"/>
      <c r="R452" s="175" t="str">
        <f>IF(C452="","",'OPĆI DIO'!$C$1)</f>
        <v/>
      </c>
      <c r="S452" s="40" t="str">
        <f t="shared" ref="S452:S501" si="71">LEFT(C452,3)</f>
        <v/>
      </c>
      <c r="T452" s="40" t="str">
        <f t="shared" ref="T452:T501" si="72">LEFT(C452,2)</f>
        <v/>
      </c>
      <c r="U452" s="40" t="str">
        <f t="shared" ref="U452:U501" si="73">IF(V452="5",0,MID(G452,2,2))</f>
        <v/>
      </c>
      <c r="V452" s="40" t="str">
        <f t="shared" ref="V452:V501" si="74">LEFT(C452,1)</f>
        <v/>
      </c>
      <c r="AF452" s="89" t="s">
        <v>5033</v>
      </c>
      <c r="AG452" s="40" t="s">
        <v>5034</v>
      </c>
      <c r="AH452" s="40" t="str">
        <f t="shared" si="66"/>
        <v>A679075</v>
      </c>
      <c r="AI452" s="40" t="str">
        <f>IFERROR(VLOOKUP(AH452,AKT!$E$4:$G$350,3,FALSE),"")</f>
        <v>0942</v>
      </c>
    </row>
    <row r="453" spans="1:35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80"/>
      <c r="L453" s="92"/>
      <c r="M453" s="91"/>
      <c r="N453" s="91"/>
      <c r="O453" s="92"/>
      <c r="P453" s="152"/>
      <c r="Q453" s="306"/>
      <c r="R453" s="175" t="str">
        <f>IF(C453="","",'OPĆI DIO'!$C$1)</f>
        <v/>
      </c>
      <c r="S453" s="40" t="str">
        <f t="shared" si="71"/>
        <v/>
      </c>
      <c r="T453" s="40" t="str">
        <f t="shared" si="72"/>
        <v/>
      </c>
      <c r="U453" s="40" t="str">
        <f t="shared" si="73"/>
        <v/>
      </c>
      <c r="V453" s="40" t="str">
        <f t="shared" si="74"/>
        <v/>
      </c>
      <c r="AF453" s="89" t="s">
        <v>5035</v>
      </c>
      <c r="AG453" s="40" t="s">
        <v>5028</v>
      </c>
      <c r="AH453" s="40" t="str">
        <f t="shared" si="66"/>
        <v>A679075</v>
      </c>
      <c r="AI453" s="40" t="str">
        <f>IFERROR(VLOOKUP(AH453,AKT!$E$4:$G$350,3,FALSE),"")</f>
        <v>0942</v>
      </c>
    </row>
    <row r="454" spans="1:35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80"/>
      <c r="L454" s="92"/>
      <c r="M454" s="91"/>
      <c r="N454" s="91"/>
      <c r="O454" s="92"/>
      <c r="P454" s="152"/>
      <c r="Q454" s="306"/>
      <c r="R454" s="175" t="str">
        <f>IF(C454="","",'OPĆI DIO'!$C$1)</f>
        <v/>
      </c>
      <c r="S454" s="40" t="str">
        <f t="shared" si="71"/>
        <v/>
      </c>
      <c r="T454" s="40" t="str">
        <f t="shared" si="72"/>
        <v/>
      </c>
      <c r="U454" s="40" t="str">
        <f t="shared" si="73"/>
        <v/>
      </c>
      <c r="V454" s="40" t="str">
        <f t="shared" si="74"/>
        <v/>
      </c>
      <c r="AF454" s="89" t="s">
        <v>5036</v>
      </c>
      <c r="AG454" s="40" t="s">
        <v>5030</v>
      </c>
      <c r="AH454" s="40" t="str">
        <f t="shared" si="66"/>
        <v>A679075</v>
      </c>
      <c r="AI454" s="40" t="str">
        <f>IFERROR(VLOOKUP(AH454,AKT!$E$4:$G$350,3,FALSE),"")</f>
        <v>0942</v>
      </c>
    </row>
    <row r="455" spans="1:35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80"/>
      <c r="L455" s="92"/>
      <c r="M455" s="91"/>
      <c r="N455" s="91"/>
      <c r="O455" s="92"/>
      <c r="P455" s="152"/>
      <c r="Q455" s="306"/>
      <c r="R455" s="175" t="str">
        <f>IF(C455="","",'OPĆI DIO'!$C$1)</f>
        <v/>
      </c>
      <c r="S455" s="40" t="str">
        <f t="shared" si="71"/>
        <v/>
      </c>
      <c r="T455" s="40" t="str">
        <f t="shared" si="72"/>
        <v/>
      </c>
      <c r="U455" s="40" t="str">
        <f t="shared" si="73"/>
        <v/>
      </c>
      <c r="V455" s="40" t="str">
        <f t="shared" si="74"/>
        <v/>
      </c>
      <c r="AF455" s="89" t="s">
        <v>5037</v>
      </c>
      <c r="AG455" s="40" t="s">
        <v>5038</v>
      </c>
      <c r="AH455" s="40" t="str">
        <f t="shared" si="66"/>
        <v>A679075</v>
      </c>
      <c r="AI455" s="40" t="str">
        <f>IFERROR(VLOOKUP(AH455,AKT!$E$4:$G$350,3,FALSE),"")</f>
        <v>0942</v>
      </c>
    </row>
    <row r="456" spans="1:35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80"/>
      <c r="L456" s="92"/>
      <c r="M456" s="91"/>
      <c r="N456" s="91"/>
      <c r="O456" s="92"/>
      <c r="P456" s="152"/>
      <c r="Q456" s="306"/>
      <c r="R456" s="175" t="str">
        <f>IF(C456="","",'OPĆI DIO'!$C$1)</f>
        <v/>
      </c>
      <c r="S456" s="40" t="str">
        <f t="shared" si="71"/>
        <v/>
      </c>
      <c r="T456" s="40" t="str">
        <f t="shared" si="72"/>
        <v/>
      </c>
      <c r="U456" s="40" t="str">
        <f t="shared" si="73"/>
        <v/>
      </c>
      <c r="V456" s="40" t="str">
        <f t="shared" si="74"/>
        <v/>
      </c>
      <c r="AF456" s="89" t="s">
        <v>5039</v>
      </c>
      <c r="AG456" s="40" t="s">
        <v>5040</v>
      </c>
      <c r="AH456" s="40" t="str">
        <f t="shared" si="66"/>
        <v>A679075</v>
      </c>
      <c r="AI456" s="40" t="str">
        <f>IFERROR(VLOOKUP(AH456,AKT!$E$4:$G$350,3,FALSE),"")</f>
        <v>0942</v>
      </c>
    </row>
    <row r="457" spans="1:35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80"/>
      <c r="L457" s="92"/>
      <c r="M457" s="91"/>
      <c r="N457" s="91"/>
      <c r="O457" s="92"/>
      <c r="P457" s="152"/>
      <c r="Q457" s="306"/>
      <c r="R457" s="175" t="str">
        <f>IF(C457="","",'OPĆI DIO'!$C$1)</f>
        <v/>
      </c>
      <c r="S457" s="40" t="str">
        <f t="shared" si="71"/>
        <v/>
      </c>
      <c r="T457" s="40" t="str">
        <f t="shared" si="72"/>
        <v/>
      </c>
      <c r="U457" s="40" t="str">
        <f t="shared" si="73"/>
        <v/>
      </c>
      <c r="V457" s="40" t="str">
        <f t="shared" si="74"/>
        <v/>
      </c>
      <c r="AF457" s="89" t="s">
        <v>1920</v>
      </c>
      <c r="AG457" s="40" t="s">
        <v>1921</v>
      </c>
      <c r="AH457" s="40" t="str">
        <f t="shared" ref="AH457:AH520" si="75">LEFT(AF457,7)</f>
        <v>A679075</v>
      </c>
      <c r="AI457" s="40" t="str">
        <f>IFERROR(VLOOKUP(AH457,AKT!$E$4:$G$350,3,FALSE),"")</f>
        <v>0942</v>
      </c>
    </row>
    <row r="458" spans="1:35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80"/>
      <c r="L458" s="92"/>
      <c r="M458" s="91"/>
      <c r="N458" s="91"/>
      <c r="O458" s="92"/>
      <c r="P458" s="152"/>
      <c r="Q458" s="306"/>
      <c r="R458" s="175" t="str">
        <f>IF(C458="","",'OPĆI DIO'!$C$1)</f>
        <v/>
      </c>
      <c r="S458" s="40" t="str">
        <f t="shared" si="71"/>
        <v/>
      </c>
      <c r="T458" s="40" t="str">
        <f t="shared" si="72"/>
        <v/>
      </c>
      <c r="U458" s="40" t="str">
        <f t="shared" si="73"/>
        <v/>
      </c>
      <c r="V458" s="40" t="str">
        <f t="shared" si="74"/>
        <v/>
      </c>
      <c r="AF458" s="89" t="s">
        <v>1922</v>
      </c>
      <c r="AG458" s="40" t="s">
        <v>1923</v>
      </c>
      <c r="AH458" s="40" t="str">
        <f t="shared" si="75"/>
        <v>A679075</v>
      </c>
      <c r="AI458" s="40" t="str">
        <f>IFERROR(VLOOKUP(AH458,AKT!$E$4:$G$350,3,FALSE),"")</f>
        <v>0942</v>
      </c>
    </row>
    <row r="459" spans="1:35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80"/>
      <c r="L459" s="92"/>
      <c r="M459" s="91"/>
      <c r="N459" s="91"/>
      <c r="O459" s="92"/>
      <c r="P459" s="152"/>
      <c r="Q459" s="306"/>
      <c r="R459" s="175" t="str">
        <f>IF(C459="","",'OPĆI DIO'!$C$1)</f>
        <v/>
      </c>
      <c r="S459" s="40" t="str">
        <f t="shared" si="71"/>
        <v/>
      </c>
      <c r="T459" s="40" t="str">
        <f t="shared" si="72"/>
        <v/>
      </c>
      <c r="U459" s="40" t="str">
        <f t="shared" si="73"/>
        <v/>
      </c>
      <c r="V459" s="40" t="str">
        <f t="shared" si="74"/>
        <v/>
      </c>
      <c r="AF459" s="89" t="s">
        <v>3254</v>
      </c>
      <c r="AG459" s="40" t="s">
        <v>3255</v>
      </c>
      <c r="AH459" s="40" t="str">
        <f t="shared" si="75"/>
        <v>A679075</v>
      </c>
      <c r="AI459" s="40" t="str">
        <f>IFERROR(VLOOKUP(AH459,AKT!$E$4:$G$350,3,FALSE),"")</f>
        <v>0942</v>
      </c>
    </row>
    <row r="460" spans="1:35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80"/>
      <c r="L460" s="92"/>
      <c r="M460" s="91"/>
      <c r="N460" s="91"/>
      <c r="O460" s="92"/>
      <c r="P460" s="152"/>
      <c r="Q460" s="306"/>
      <c r="R460" s="175" t="str">
        <f>IF(C460="","",'OPĆI DIO'!$C$1)</f>
        <v/>
      </c>
      <c r="S460" s="40" t="str">
        <f t="shared" si="71"/>
        <v/>
      </c>
      <c r="T460" s="40" t="str">
        <f t="shared" si="72"/>
        <v/>
      </c>
      <c r="U460" s="40" t="str">
        <f t="shared" si="73"/>
        <v/>
      </c>
      <c r="V460" s="40" t="str">
        <f t="shared" si="74"/>
        <v/>
      </c>
      <c r="AF460" s="89" t="s">
        <v>3256</v>
      </c>
      <c r="AG460" s="40" t="s">
        <v>3257</v>
      </c>
      <c r="AH460" s="40" t="str">
        <f t="shared" si="75"/>
        <v>A679075</v>
      </c>
      <c r="AI460" s="40" t="str">
        <f>IFERROR(VLOOKUP(AH460,AKT!$E$4:$G$350,3,FALSE),"")</f>
        <v>0942</v>
      </c>
    </row>
    <row r="461" spans="1:35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80"/>
      <c r="L461" s="92"/>
      <c r="M461" s="91"/>
      <c r="N461" s="91"/>
      <c r="O461" s="92"/>
      <c r="P461" s="152"/>
      <c r="Q461" s="306"/>
      <c r="R461" s="175" t="str">
        <f>IF(C461="","",'OPĆI DIO'!$C$1)</f>
        <v/>
      </c>
      <c r="S461" s="40" t="str">
        <f t="shared" si="71"/>
        <v/>
      </c>
      <c r="T461" s="40" t="str">
        <f t="shared" si="72"/>
        <v/>
      </c>
      <c r="U461" s="40" t="str">
        <f t="shared" si="73"/>
        <v/>
      </c>
      <c r="V461" s="40" t="str">
        <f t="shared" si="74"/>
        <v/>
      </c>
      <c r="AF461" s="89" t="s">
        <v>3258</v>
      </c>
      <c r="AG461" s="40" t="s">
        <v>3259</v>
      </c>
      <c r="AH461" s="40" t="str">
        <f t="shared" si="75"/>
        <v>A679075</v>
      </c>
      <c r="AI461" s="40" t="str">
        <f>IFERROR(VLOOKUP(AH461,AKT!$E$4:$G$350,3,FALSE),"")</f>
        <v>0942</v>
      </c>
    </row>
    <row r="462" spans="1:35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80"/>
      <c r="L462" s="92"/>
      <c r="M462" s="91"/>
      <c r="N462" s="91"/>
      <c r="O462" s="92"/>
      <c r="P462" s="152"/>
      <c r="Q462" s="306"/>
      <c r="R462" s="175" t="str">
        <f>IF(C462="","",'OPĆI DIO'!$C$1)</f>
        <v/>
      </c>
      <c r="S462" s="40" t="str">
        <f t="shared" si="71"/>
        <v/>
      </c>
      <c r="T462" s="40" t="str">
        <f t="shared" si="72"/>
        <v/>
      </c>
      <c r="U462" s="40" t="str">
        <f t="shared" si="73"/>
        <v/>
      </c>
      <c r="V462" s="40" t="str">
        <f t="shared" si="74"/>
        <v/>
      </c>
      <c r="AF462" s="89" t="s">
        <v>3260</v>
      </c>
      <c r="AG462" s="40" t="s">
        <v>3261</v>
      </c>
      <c r="AH462" s="40" t="str">
        <f t="shared" si="75"/>
        <v>A679075</v>
      </c>
      <c r="AI462" s="40" t="str">
        <f>IFERROR(VLOOKUP(AH462,AKT!$E$4:$G$350,3,FALSE),"")</f>
        <v>0942</v>
      </c>
    </row>
    <row r="463" spans="1:35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80"/>
      <c r="L463" s="92"/>
      <c r="M463" s="91"/>
      <c r="N463" s="91"/>
      <c r="O463" s="92"/>
      <c r="P463" s="152"/>
      <c r="Q463" s="306"/>
      <c r="R463" s="175" t="str">
        <f>IF(C463="","",'OPĆI DIO'!$C$1)</f>
        <v/>
      </c>
      <c r="S463" s="40" t="str">
        <f t="shared" si="71"/>
        <v/>
      </c>
      <c r="T463" s="40" t="str">
        <f t="shared" si="72"/>
        <v/>
      </c>
      <c r="U463" s="40" t="str">
        <f t="shared" si="73"/>
        <v/>
      </c>
      <c r="V463" s="40" t="str">
        <f t="shared" si="74"/>
        <v/>
      </c>
      <c r="AF463" s="89" t="s">
        <v>3262</v>
      </c>
      <c r="AG463" s="40" t="s">
        <v>3263</v>
      </c>
      <c r="AH463" s="40" t="str">
        <f t="shared" si="75"/>
        <v>A679075</v>
      </c>
      <c r="AI463" s="40" t="str">
        <f>IFERROR(VLOOKUP(AH463,AKT!$E$4:$G$350,3,FALSE),"")</f>
        <v>0942</v>
      </c>
    </row>
    <row r="464" spans="1:35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80"/>
      <c r="L464" s="92"/>
      <c r="M464" s="91"/>
      <c r="N464" s="91"/>
      <c r="O464" s="92"/>
      <c r="P464" s="152"/>
      <c r="Q464" s="306"/>
      <c r="R464" s="175" t="str">
        <f>IF(C464="","",'OPĆI DIO'!$C$1)</f>
        <v/>
      </c>
      <c r="S464" s="40" t="str">
        <f t="shared" si="71"/>
        <v/>
      </c>
      <c r="T464" s="40" t="str">
        <f t="shared" si="72"/>
        <v/>
      </c>
      <c r="U464" s="40" t="str">
        <f t="shared" si="73"/>
        <v/>
      </c>
      <c r="V464" s="40" t="str">
        <f t="shared" si="74"/>
        <v/>
      </c>
      <c r="AF464" s="89" t="s">
        <v>3264</v>
      </c>
      <c r="AG464" s="40" t="s">
        <v>3265</v>
      </c>
      <c r="AH464" s="40" t="str">
        <f t="shared" si="75"/>
        <v>A679075</v>
      </c>
      <c r="AI464" s="40" t="str">
        <f>IFERROR(VLOOKUP(AH464,AKT!$E$4:$G$350,3,FALSE),"")</f>
        <v>0942</v>
      </c>
    </row>
    <row r="465" spans="1:35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80"/>
      <c r="L465" s="92"/>
      <c r="M465" s="91"/>
      <c r="N465" s="91"/>
      <c r="O465" s="92"/>
      <c r="P465" s="152"/>
      <c r="Q465" s="306"/>
      <c r="R465" s="175" t="str">
        <f>IF(C465="","",'OPĆI DIO'!$C$1)</f>
        <v/>
      </c>
      <c r="S465" s="40" t="str">
        <f t="shared" si="71"/>
        <v/>
      </c>
      <c r="T465" s="40" t="str">
        <f t="shared" si="72"/>
        <v/>
      </c>
      <c r="U465" s="40" t="str">
        <f t="shared" si="73"/>
        <v/>
      </c>
      <c r="V465" s="40" t="str">
        <f t="shared" si="74"/>
        <v/>
      </c>
      <c r="AF465" s="89" t="s">
        <v>3266</v>
      </c>
      <c r="AG465" s="40" t="s">
        <v>3267</v>
      </c>
      <c r="AH465" s="40" t="str">
        <f t="shared" si="75"/>
        <v>A679075</v>
      </c>
      <c r="AI465" s="40" t="str">
        <f>IFERROR(VLOOKUP(AH465,AKT!$E$4:$G$350,3,FALSE),"")</f>
        <v>0942</v>
      </c>
    </row>
    <row r="466" spans="1:35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80"/>
      <c r="L466" s="92"/>
      <c r="M466" s="91"/>
      <c r="N466" s="91"/>
      <c r="O466" s="92"/>
      <c r="P466" s="152"/>
      <c r="Q466" s="306"/>
      <c r="R466" s="175" t="str">
        <f>IF(C466="","",'OPĆI DIO'!$C$1)</f>
        <v/>
      </c>
      <c r="S466" s="40" t="str">
        <f t="shared" si="71"/>
        <v/>
      </c>
      <c r="T466" s="40" t="str">
        <f t="shared" si="72"/>
        <v/>
      </c>
      <c r="U466" s="40" t="str">
        <f t="shared" si="73"/>
        <v/>
      </c>
      <c r="V466" s="40" t="str">
        <f t="shared" si="74"/>
        <v/>
      </c>
      <c r="AF466" s="89" t="s">
        <v>3268</v>
      </c>
      <c r="AG466" s="40" t="s">
        <v>3269</v>
      </c>
      <c r="AH466" s="40" t="str">
        <f t="shared" si="75"/>
        <v>A679075</v>
      </c>
      <c r="AI466" s="40" t="str">
        <f>IFERROR(VLOOKUP(AH466,AKT!$E$4:$G$350,3,FALSE),"")</f>
        <v>0942</v>
      </c>
    </row>
    <row r="467" spans="1:35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80"/>
      <c r="L467" s="92"/>
      <c r="M467" s="91"/>
      <c r="N467" s="91"/>
      <c r="O467" s="92"/>
      <c r="P467" s="92"/>
      <c r="Q467" s="306"/>
      <c r="R467" s="175" t="str">
        <f>IF(C467="","",'OPĆI DIO'!$C$1)</f>
        <v/>
      </c>
      <c r="S467" s="40" t="str">
        <f t="shared" si="71"/>
        <v/>
      </c>
      <c r="T467" s="40" t="str">
        <f t="shared" si="72"/>
        <v/>
      </c>
      <c r="U467" s="40" t="str">
        <f t="shared" si="73"/>
        <v/>
      </c>
      <c r="V467" s="40" t="str">
        <f t="shared" si="74"/>
        <v/>
      </c>
      <c r="AF467" s="89" t="s">
        <v>3270</v>
      </c>
      <c r="AG467" s="40" t="s">
        <v>3271</v>
      </c>
      <c r="AH467" s="40" t="str">
        <f t="shared" si="75"/>
        <v>A679075</v>
      </c>
      <c r="AI467" s="40" t="str">
        <f>IFERROR(VLOOKUP(AH467,AKT!$E$4:$G$350,3,FALSE),"")</f>
        <v>0942</v>
      </c>
    </row>
    <row r="468" spans="1:35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80"/>
      <c r="L468" s="92"/>
      <c r="M468" s="91"/>
      <c r="N468" s="91"/>
      <c r="O468" s="92"/>
      <c r="P468" s="92"/>
      <c r="Q468" s="306"/>
      <c r="R468" s="175" t="str">
        <f>IF(C468="","",'OPĆI DIO'!$C$1)</f>
        <v/>
      </c>
      <c r="S468" s="40" t="str">
        <f t="shared" si="71"/>
        <v/>
      </c>
      <c r="T468" s="40" t="str">
        <f t="shared" si="72"/>
        <v/>
      </c>
      <c r="U468" s="40" t="str">
        <f t="shared" si="73"/>
        <v/>
      </c>
      <c r="V468" s="40" t="str">
        <f t="shared" si="74"/>
        <v/>
      </c>
      <c r="AF468" s="89" t="s">
        <v>3272</v>
      </c>
      <c r="AG468" s="40" t="s">
        <v>3273</v>
      </c>
      <c r="AH468" s="40" t="str">
        <f t="shared" si="75"/>
        <v>A679075</v>
      </c>
      <c r="AI468" s="40" t="str">
        <f>IFERROR(VLOOKUP(AH468,AKT!$E$4:$G$350,3,FALSE),"")</f>
        <v>0942</v>
      </c>
    </row>
    <row r="469" spans="1:35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80"/>
      <c r="L469" s="92"/>
      <c r="M469" s="91"/>
      <c r="N469" s="91"/>
      <c r="O469" s="92"/>
      <c r="P469" s="92"/>
      <c r="Q469" s="306"/>
      <c r="R469" s="175" t="str">
        <f>IF(C469="","",'OPĆI DIO'!$C$1)</f>
        <v/>
      </c>
      <c r="S469" s="40" t="str">
        <f t="shared" si="71"/>
        <v/>
      </c>
      <c r="T469" s="40" t="str">
        <f t="shared" si="72"/>
        <v/>
      </c>
      <c r="U469" s="40" t="str">
        <f t="shared" si="73"/>
        <v/>
      </c>
      <c r="V469" s="40" t="str">
        <f t="shared" si="74"/>
        <v/>
      </c>
      <c r="AF469" s="89" t="s">
        <v>3274</v>
      </c>
      <c r="AG469" s="40" t="s">
        <v>3275</v>
      </c>
      <c r="AH469" s="40" t="str">
        <f t="shared" si="75"/>
        <v>A679075</v>
      </c>
      <c r="AI469" s="40" t="str">
        <f>IFERROR(VLOOKUP(AH469,AKT!$E$4:$G$350,3,FALSE),"")</f>
        <v>0942</v>
      </c>
    </row>
    <row r="470" spans="1:35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80"/>
      <c r="L470" s="92"/>
      <c r="M470" s="91"/>
      <c r="N470" s="91"/>
      <c r="O470" s="92"/>
      <c r="P470" s="92"/>
      <c r="Q470" s="306"/>
      <c r="R470" s="175" t="str">
        <f>IF(C470="","",'OPĆI DIO'!$C$1)</f>
        <v/>
      </c>
      <c r="S470" s="40" t="str">
        <f t="shared" si="71"/>
        <v/>
      </c>
      <c r="T470" s="40" t="str">
        <f t="shared" si="72"/>
        <v/>
      </c>
      <c r="U470" s="40" t="str">
        <f t="shared" si="73"/>
        <v/>
      </c>
      <c r="V470" s="40" t="str">
        <f t="shared" si="74"/>
        <v/>
      </c>
      <c r="AF470" s="89" t="s">
        <v>5041</v>
      </c>
      <c r="AG470" s="40" t="s">
        <v>5042</v>
      </c>
      <c r="AH470" s="40" t="str">
        <f t="shared" si="75"/>
        <v>A679075</v>
      </c>
      <c r="AI470" s="40" t="str">
        <f>IFERROR(VLOOKUP(AH470,AKT!$E$4:$G$350,3,FALSE),"")</f>
        <v>0942</v>
      </c>
    </row>
    <row r="471" spans="1:35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80"/>
      <c r="L471" s="92"/>
      <c r="M471" s="91"/>
      <c r="N471" s="91"/>
      <c r="O471" s="92"/>
      <c r="P471" s="92"/>
      <c r="Q471" s="306"/>
      <c r="R471" s="175" t="str">
        <f>IF(C471="","",'OPĆI DIO'!$C$1)</f>
        <v/>
      </c>
      <c r="S471" s="40" t="str">
        <f t="shared" si="71"/>
        <v/>
      </c>
      <c r="T471" s="40" t="str">
        <f t="shared" si="72"/>
        <v/>
      </c>
      <c r="U471" s="40" t="str">
        <f t="shared" si="73"/>
        <v/>
      </c>
      <c r="V471" s="40" t="str">
        <f t="shared" si="74"/>
        <v/>
      </c>
      <c r="AF471" s="89" t="s">
        <v>5043</v>
      </c>
      <c r="AG471" s="40" t="s">
        <v>5044</v>
      </c>
      <c r="AH471" s="40" t="str">
        <f t="shared" si="75"/>
        <v>A679075</v>
      </c>
      <c r="AI471" s="40" t="str">
        <f>IFERROR(VLOOKUP(AH471,AKT!$E$4:$G$350,3,FALSE),"")</f>
        <v>0942</v>
      </c>
    </row>
    <row r="472" spans="1:35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80"/>
      <c r="L472" s="92"/>
      <c r="M472" s="91"/>
      <c r="N472" s="91"/>
      <c r="O472" s="92"/>
      <c r="P472" s="92"/>
      <c r="Q472" s="306"/>
      <c r="R472" s="175" t="str">
        <f>IF(C472="","",'OPĆI DIO'!$C$1)</f>
        <v/>
      </c>
      <c r="S472" s="40" t="str">
        <f t="shared" si="71"/>
        <v/>
      </c>
      <c r="T472" s="40" t="str">
        <f t="shared" si="72"/>
        <v/>
      </c>
      <c r="U472" s="40" t="str">
        <f t="shared" si="73"/>
        <v/>
      </c>
      <c r="V472" s="40" t="str">
        <f t="shared" si="74"/>
        <v/>
      </c>
      <c r="AF472" s="89" t="s">
        <v>5045</v>
      </c>
      <c r="AG472" s="40" t="s">
        <v>5046</v>
      </c>
      <c r="AH472" s="40" t="str">
        <f t="shared" si="75"/>
        <v>A679075</v>
      </c>
      <c r="AI472" s="40" t="str">
        <f>IFERROR(VLOOKUP(AH472,AKT!$E$4:$G$350,3,FALSE),"")</f>
        <v>0942</v>
      </c>
    </row>
    <row r="473" spans="1:35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80"/>
      <c r="L473" s="92"/>
      <c r="M473" s="91"/>
      <c r="N473" s="91"/>
      <c r="O473" s="92"/>
      <c r="P473" s="92"/>
      <c r="Q473" s="306"/>
      <c r="R473" s="175" t="str">
        <f>IF(C473="","",'OPĆI DIO'!$C$1)</f>
        <v/>
      </c>
      <c r="S473" s="40" t="str">
        <f t="shared" si="71"/>
        <v/>
      </c>
      <c r="T473" s="40" t="str">
        <f t="shared" si="72"/>
        <v/>
      </c>
      <c r="U473" s="40" t="str">
        <f t="shared" si="73"/>
        <v/>
      </c>
      <c r="V473" s="40" t="str">
        <f t="shared" si="74"/>
        <v/>
      </c>
      <c r="AF473" s="89" t="s">
        <v>5047</v>
      </c>
      <c r="AG473" s="40" t="s">
        <v>5048</v>
      </c>
      <c r="AH473" s="40" t="str">
        <f t="shared" si="75"/>
        <v>A679075</v>
      </c>
      <c r="AI473" s="40" t="str">
        <f>IFERROR(VLOOKUP(AH473,AKT!$E$4:$G$350,3,FALSE),"")</f>
        <v>0942</v>
      </c>
    </row>
    <row r="474" spans="1:35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80"/>
      <c r="L474" s="92"/>
      <c r="M474" s="91"/>
      <c r="N474" s="91"/>
      <c r="O474" s="92"/>
      <c r="P474" s="92"/>
      <c r="Q474" s="306"/>
      <c r="R474" s="175" t="str">
        <f>IF(C474="","",'OPĆI DIO'!$C$1)</f>
        <v/>
      </c>
      <c r="S474" s="40" t="str">
        <f t="shared" si="71"/>
        <v/>
      </c>
      <c r="T474" s="40" t="str">
        <f t="shared" si="72"/>
        <v/>
      </c>
      <c r="U474" s="40" t="str">
        <f t="shared" si="73"/>
        <v/>
      </c>
      <c r="V474" s="40" t="str">
        <f t="shared" si="74"/>
        <v/>
      </c>
      <c r="AF474" s="89" t="s">
        <v>687</v>
      </c>
      <c r="AG474" s="40" t="s">
        <v>688</v>
      </c>
      <c r="AH474" s="40" t="str">
        <f t="shared" si="75"/>
        <v>A679076</v>
      </c>
      <c r="AI474" s="40" t="str">
        <f>IFERROR(VLOOKUP(AH474,AKT!$E$4:$G$350,3,FALSE),"")</f>
        <v>0942</v>
      </c>
    </row>
    <row r="475" spans="1:35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80"/>
      <c r="L475" s="92"/>
      <c r="M475" s="91"/>
      <c r="N475" s="91"/>
      <c r="O475" s="92"/>
      <c r="P475" s="92"/>
      <c r="Q475" s="306"/>
      <c r="R475" s="175" t="str">
        <f>IF(C475="","",'OPĆI DIO'!$C$1)</f>
        <v/>
      </c>
      <c r="S475" s="40" t="str">
        <f t="shared" si="71"/>
        <v/>
      </c>
      <c r="T475" s="40" t="str">
        <f t="shared" si="72"/>
        <v/>
      </c>
      <c r="U475" s="40" t="str">
        <f t="shared" si="73"/>
        <v/>
      </c>
      <c r="V475" s="40" t="str">
        <f t="shared" si="74"/>
        <v/>
      </c>
      <c r="AF475" s="89" t="s">
        <v>5049</v>
      </c>
      <c r="AG475" s="40" t="s">
        <v>5050</v>
      </c>
      <c r="AH475" s="40" t="str">
        <f t="shared" si="75"/>
        <v>A679076</v>
      </c>
      <c r="AI475" s="40" t="str">
        <f>IFERROR(VLOOKUP(AH475,AKT!$E$4:$G$350,3,FALSE),"")</f>
        <v>0942</v>
      </c>
    </row>
    <row r="476" spans="1:35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80"/>
      <c r="L476" s="92"/>
      <c r="M476" s="91"/>
      <c r="N476" s="91"/>
      <c r="O476" s="92"/>
      <c r="P476" s="92"/>
      <c r="Q476" s="306"/>
      <c r="R476" s="175" t="str">
        <f>IF(C476="","",'OPĆI DIO'!$C$1)</f>
        <v/>
      </c>
      <c r="S476" s="40" t="str">
        <f t="shared" si="71"/>
        <v/>
      </c>
      <c r="T476" s="40" t="str">
        <f t="shared" si="72"/>
        <v/>
      </c>
      <c r="U476" s="40" t="str">
        <f t="shared" si="73"/>
        <v/>
      </c>
      <c r="V476" s="40" t="str">
        <f t="shared" si="74"/>
        <v/>
      </c>
      <c r="AF476" s="89" t="s">
        <v>689</v>
      </c>
      <c r="AG476" s="40" t="s">
        <v>690</v>
      </c>
      <c r="AH476" s="40" t="str">
        <f t="shared" si="75"/>
        <v>A679076</v>
      </c>
      <c r="AI476" s="40" t="str">
        <f>IFERROR(VLOOKUP(AH476,AKT!$E$4:$G$350,3,FALSE),"")</f>
        <v>0942</v>
      </c>
    </row>
    <row r="477" spans="1:35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80"/>
      <c r="L477" s="92"/>
      <c r="M477" s="91"/>
      <c r="N477" s="91"/>
      <c r="O477" s="92"/>
      <c r="P477" s="92"/>
      <c r="Q477" s="306"/>
      <c r="R477" s="175" t="str">
        <f>IF(C477="","",'OPĆI DIO'!$C$1)</f>
        <v/>
      </c>
      <c r="S477" s="40" t="str">
        <f t="shared" si="71"/>
        <v/>
      </c>
      <c r="T477" s="40" t="str">
        <f t="shared" si="72"/>
        <v/>
      </c>
      <c r="U477" s="40" t="str">
        <f t="shared" si="73"/>
        <v/>
      </c>
      <c r="V477" s="40" t="str">
        <f t="shared" si="74"/>
        <v/>
      </c>
      <c r="AF477" s="89" t="s">
        <v>1585</v>
      </c>
      <c r="AG477" s="40" t="s">
        <v>1586</v>
      </c>
      <c r="AH477" s="40" t="str">
        <f t="shared" si="75"/>
        <v>A679076</v>
      </c>
      <c r="AI477" s="40" t="str">
        <f>IFERROR(VLOOKUP(AH477,AKT!$E$4:$G$350,3,FALSE),"")</f>
        <v>0942</v>
      </c>
    </row>
    <row r="478" spans="1:35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80"/>
      <c r="L478" s="92"/>
      <c r="M478" s="91"/>
      <c r="N478" s="91"/>
      <c r="O478" s="92"/>
      <c r="P478" s="92"/>
      <c r="Q478" s="306"/>
      <c r="R478" s="175" t="str">
        <f>IF(C478="","",'OPĆI DIO'!$C$1)</f>
        <v/>
      </c>
      <c r="S478" s="40" t="str">
        <f t="shared" si="71"/>
        <v/>
      </c>
      <c r="T478" s="40" t="str">
        <f t="shared" si="72"/>
        <v/>
      </c>
      <c r="U478" s="40" t="str">
        <f t="shared" si="73"/>
        <v/>
      </c>
      <c r="V478" s="40" t="str">
        <f t="shared" si="74"/>
        <v/>
      </c>
      <c r="AF478" s="89" t="s">
        <v>1587</v>
      </c>
      <c r="AG478" s="40" t="s">
        <v>1588</v>
      </c>
      <c r="AH478" s="40" t="str">
        <f t="shared" si="75"/>
        <v>A679076</v>
      </c>
      <c r="AI478" s="40" t="str">
        <f>IFERROR(VLOOKUP(AH478,AKT!$E$4:$G$350,3,FALSE),"")</f>
        <v>0942</v>
      </c>
    </row>
    <row r="479" spans="1:35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80"/>
      <c r="L479" s="92"/>
      <c r="M479" s="91"/>
      <c r="N479" s="91"/>
      <c r="O479" s="92"/>
      <c r="P479" s="92"/>
      <c r="Q479" s="306"/>
      <c r="R479" s="175" t="str">
        <f>IF(C479="","",'OPĆI DIO'!$C$1)</f>
        <v/>
      </c>
      <c r="S479" s="40" t="str">
        <f t="shared" si="71"/>
        <v/>
      </c>
      <c r="T479" s="40" t="str">
        <f t="shared" si="72"/>
        <v/>
      </c>
      <c r="U479" s="40" t="str">
        <f t="shared" si="73"/>
        <v/>
      </c>
      <c r="V479" s="40" t="str">
        <f t="shared" si="74"/>
        <v/>
      </c>
      <c r="AF479" s="89" t="s">
        <v>5051</v>
      </c>
      <c r="AG479" s="40" t="s">
        <v>5052</v>
      </c>
      <c r="AH479" s="40" t="str">
        <f t="shared" si="75"/>
        <v>A679076</v>
      </c>
      <c r="AI479" s="40" t="str">
        <f>IFERROR(VLOOKUP(AH479,AKT!$E$4:$G$350,3,FALSE),"")</f>
        <v>0942</v>
      </c>
    </row>
    <row r="480" spans="1:35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80"/>
      <c r="L480" s="92"/>
      <c r="M480" s="91"/>
      <c r="N480" s="91"/>
      <c r="O480" s="92"/>
      <c r="P480" s="92"/>
      <c r="Q480" s="306"/>
      <c r="R480" s="175" t="str">
        <f>IF(C480="","",'OPĆI DIO'!$C$1)</f>
        <v/>
      </c>
      <c r="S480" s="40" t="str">
        <f t="shared" si="71"/>
        <v/>
      </c>
      <c r="T480" s="40" t="str">
        <f t="shared" si="72"/>
        <v/>
      </c>
      <c r="U480" s="40" t="str">
        <f t="shared" si="73"/>
        <v/>
      </c>
      <c r="V480" s="40" t="str">
        <f t="shared" si="74"/>
        <v/>
      </c>
      <c r="AF480" s="89" t="s">
        <v>1589</v>
      </c>
      <c r="AG480" s="40" t="s">
        <v>1590</v>
      </c>
      <c r="AH480" s="40" t="str">
        <f t="shared" si="75"/>
        <v>A679076</v>
      </c>
      <c r="AI480" s="40" t="str">
        <f>IFERROR(VLOOKUP(AH480,AKT!$E$4:$G$350,3,FALSE),"")</f>
        <v>0942</v>
      </c>
    </row>
    <row r="481" spans="1:35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80"/>
      <c r="L481" s="92"/>
      <c r="M481" s="91"/>
      <c r="N481" s="91"/>
      <c r="O481" s="92"/>
      <c r="P481" s="92"/>
      <c r="Q481" s="306"/>
      <c r="R481" s="175" t="str">
        <f>IF(C481="","",'OPĆI DIO'!$C$1)</f>
        <v/>
      </c>
      <c r="S481" s="40" t="str">
        <f t="shared" si="71"/>
        <v/>
      </c>
      <c r="T481" s="40" t="str">
        <f t="shared" si="72"/>
        <v/>
      </c>
      <c r="U481" s="40" t="str">
        <f t="shared" si="73"/>
        <v/>
      </c>
      <c r="V481" s="40" t="str">
        <f t="shared" si="74"/>
        <v/>
      </c>
      <c r="AF481" s="89" t="s">
        <v>5053</v>
      </c>
      <c r="AG481" s="40" t="s">
        <v>5054</v>
      </c>
      <c r="AH481" s="40" t="str">
        <f t="shared" si="75"/>
        <v>A679076</v>
      </c>
      <c r="AI481" s="40" t="str">
        <f>IFERROR(VLOOKUP(AH481,AKT!$E$4:$G$350,3,FALSE),"")</f>
        <v>0942</v>
      </c>
    </row>
    <row r="482" spans="1:35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80"/>
      <c r="L482" s="92"/>
      <c r="M482" s="91"/>
      <c r="N482" s="91"/>
      <c r="O482" s="92"/>
      <c r="P482" s="92"/>
      <c r="Q482" s="306"/>
      <c r="R482" s="175" t="str">
        <f>IF(C482="","",'OPĆI DIO'!$C$1)</f>
        <v/>
      </c>
      <c r="S482" s="40" t="str">
        <f t="shared" si="71"/>
        <v/>
      </c>
      <c r="T482" s="40" t="str">
        <f t="shared" si="72"/>
        <v/>
      </c>
      <c r="U482" s="40" t="str">
        <f t="shared" si="73"/>
        <v/>
      </c>
      <c r="V482" s="40" t="str">
        <f t="shared" si="74"/>
        <v/>
      </c>
      <c r="AF482" s="89" t="s">
        <v>3276</v>
      </c>
      <c r="AG482" s="40" t="s">
        <v>3277</v>
      </c>
      <c r="AH482" s="40" t="str">
        <f t="shared" si="75"/>
        <v>A679076</v>
      </c>
      <c r="AI482" s="40" t="str">
        <f>IFERROR(VLOOKUP(AH482,AKT!$E$4:$G$350,3,FALSE),"")</f>
        <v>0942</v>
      </c>
    </row>
    <row r="483" spans="1:35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80"/>
      <c r="L483" s="92"/>
      <c r="M483" s="91"/>
      <c r="N483" s="91"/>
      <c r="O483" s="92"/>
      <c r="P483" s="92"/>
      <c r="Q483" s="306"/>
      <c r="R483" s="175" t="str">
        <f>IF(C483="","",'OPĆI DIO'!$C$1)</f>
        <v/>
      </c>
      <c r="S483" s="40" t="str">
        <f t="shared" si="71"/>
        <v/>
      </c>
      <c r="T483" s="40" t="str">
        <f t="shared" si="72"/>
        <v/>
      </c>
      <c r="U483" s="40" t="str">
        <f t="shared" si="73"/>
        <v/>
      </c>
      <c r="V483" s="40" t="str">
        <f t="shared" si="74"/>
        <v/>
      </c>
      <c r="AF483" s="89" t="s">
        <v>5055</v>
      </c>
      <c r="AG483" s="40" t="s">
        <v>1592</v>
      </c>
      <c r="AH483" s="40" t="str">
        <f t="shared" si="75"/>
        <v>A679076</v>
      </c>
      <c r="AI483" s="40" t="str">
        <f>IFERROR(VLOOKUP(AH483,AKT!$E$4:$G$350,3,FALSE),"")</f>
        <v>0942</v>
      </c>
    </row>
    <row r="484" spans="1:35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80"/>
      <c r="L484" s="92"/>
      <c r="M484" s="91"/>
      <c r="N484" s="91"/>
      <c r="O484" s="92"/>
      <c r="P484" s="92"/>
      <c r="Q484" s="306"/>
      <c r="R484" s="175" t="str">
        <f>IF(C484="","",'OPĆI DIO'!$C$1)</f>
        <v/>
      </c>
      <c r="S484" s="40" t="str">
        <f t="shared" si="71"/>
        <v/>
      </c>
      <c r="T484" s="40" t="str">
        <f t="shared" si="72"/>
        <v/>
      </c>
      <c r="U484" s="40" t="str">
        <f t="shared" si="73"/>
        <v/>
      </c>
      <c r="V484" s="40" t="str">
        <f t="shared" si="74"/>
        <v/>
      </c>
      <c r="AF484" s="89" t="s">
        <v>1591</v>
      </c>
      <c r="AG484" s="40" t="s">
        <v>1592</v>
      </c>
      <c r="AH484" s="40" t="str">
        <f t="shared" si="75"/>
        <v>A679076</v>
      </c>
      <c r="AI484" s="40" t="str">
        <f>IFERROR(VLOOKUP(AH484,AKT!$E$4:$G$350,3,FALSE),"")</f>
        <v>0942</v>
      </c>
    </row>
    <row r="485" spans="1:35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80"/>
      <c r="L485" s="92"/>
      <c r="M485" s="91"/>
      <c r="N485" s="91"/>
      <c r="O485" s="92"/>
      <c r="P485" s="92"/>
      <c r="Q485" s="306"/>
      <c r="R485" s="175" t="str">
        <f>IF(C485="","",'OPĆI DIO'!$C$1)</f>
        <v/>
      </c>
      <c r="S485" s="40" t="str">
        <f t="shared" si="71"/>
        <v/>
      </c>
      <c r="T485" s="40" t="str">
        <f t="shared" si="72"/>
        <v/>
      </c>
      <c r="U485" s="40" t="str">
        <f t="shared" si="73"/>
        <v/>
      </c>
      <c r="V485" s="40" t="str">
        <f t="shared" si="74"/>
        <v/>
      </c>
      <c r="AF485" s="89" t="s">
        <v>1593</v>
      </c>
      <c r="AG485" s="40" t="s">
        <v>1594</v>
      </c>
      <c r="AH485" s="40" t="str">
        <f t="shared" si="75"/>
        <v>A679076</v>
      </c>
      <c r="AI485" s="40" t="str">
        <f>IFERROR(VLOOKUP(AH485,AKT!$E$4:$G$350,3,FALSE),"")</f>
        <v>0942</v>
      </c>
    </row>
    <row r="486" spans="1:35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80"/>
      <c r="L486" s="92"/>
      <c r="M486" s="91"/>
      <c r="N486" s="91"/>
      <c r="O486" s="92"/>
      <c r="P486" s="92"/>
      <c r="Q486" s="306"/>
      <c r="R486" s="175" t="str">
        <f>IF(C486="","",'OPĆI DIO'!$C$1)</f>
        <v/>
      </c>
      <c r="S486" s="40" t="str">
        <f t="shared" si="71"/>
        <v/>
      </c>
      <c r="T486" s="40" t="str">
        <f t="shared" si="72"/>
        <v/>
      </c>
      <c r="U486" s="40" t="str">
        <f t="shared" si="73"/>
        <v/>
      </c>
      <c r="V486" s="40" t="str">
        <f t="shared" si="74"/>
        <v/>
      </c>
      <c r="AF486" s="89" t="s">
        <v>3278</v>
      </c>
      <c r="AG486" s="40" t="s">
        <v>3279</v>
      </c>
      <c r="AH486" s="40" t="str">
        <f t="shared" si="75"/>
        <v>A679076</v>
      </c>
      <c r="AI486" s="40" t="str">
        <f>IFERROR(VLOOKUP(AH486,AKT!$E$4:$G$350,3,FALSE),"")</f>
        <v>0942</v>
      </c>
    </row>
    <row r="487" spans="1:35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80"/>
      <c r="L487" s="92"/>
      <c r="M487" s="91"/>
      <c r="N487" s="91"/>
      <c r="O487" s="92"/>
      <c r="P487" s="92"/>
      <c r="Q487" s="306"/>
      <c r="R487" s="175" t="str">
        <f>IF(C487="","",'OPĆI DIO'!$C$1)</f>
        <v/>
      </c>
      <c r="S487" s="40" t="str">
        <f t="shared" si="71"/>
        <v/>
      </c>
      <c r="T487" s="40" t="str">
        <f t="shared" si="72"/>
        <v/>
      </c>
      <c r="U487" s="40" t="str">
        <f t="shared" si="73"/>
        <v/>
      </c>
      <c r="V487" s="40" t="str">
        <f t="shared" si="74"/>
        <v/>
      </c>
      <c r="AF487" s="89" t="s">
        <v>5056</v>
      </c>
      <c r="AG487" s="40" t="s">
        <v>5057</v>
      </c>
      <c r="AH487" s="40" t="str">
        <f t="shared" si="75"/>
        <v>A679076</v>
      </c>
      <c r="AI487" s="40" t="str">
        <f>IFERROR(VLOOKUP(AH487,AKT!$E$4:$G$350,3,FALSE),"")</f>
        <v>0942</v>
      </c>
    </row>
    <row r="488" spans="1:35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80"/>
      <c r="L488" s="92"/>
      <c r="M488" s="91"/>
      <c r="N488" s="91"/>
      <c r="O488" s="92"/>
      <c r="P488" s="92"/>
      <c r="Q488" s="306"/>
      <c r="R488" s="175" t="str">
        <f>IF(C488="","",'OPĆI DIO'!$C$1)</f>
        <v/>
      </c>
      <c r="S488" s="40" t="str">
        <f t="shared" si="71"/>
        <v/>
      </c>
      <c r="T488" s="40" t="str">
        <f t="shared" si="72"/>
        <v/>
      </c>
      <c r="U488" s="40" t="str">
        <f t="shared" si="73"/>
        <v/>
      </c>
      <c r="V488" s="40" t="str">
        <f t="shared" si="74"/>
        <v/>
      </c>
      <c r="AF488" s="89" t="s">
        <v>5058</v>
      </c>
      <c r="AG488" s="40" t="s">
        <v>5059</v>
      </c>
      <c r="AH488" s="40" t="str">
        <f t="shared" si="75"/>
        <v>A679076</v>
      </c>
      <c r="AI488" s="40" t="str">
        <f>IFERROR(VLOOKUP(AH488,AKT!$E$4:$G$350,3,FALSE),"")</f>
        <v>0942</v>
      </c>
    </row>
    <row r="489" spans="1:35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80"/>
      <c r="L489" s="92"/>
      <c r="M489" s="91"/>
      <c r="N489" s="91"/>
      <c r="O489" s="92"/>
      <c r="P489" s="92"/>
      <c r="Q489" s="306"/>
      <c r="R489" s="175" t="str">
        <f>IF(C489="","",'OPĆI DIO'!$C$1)</f>
        <v/>
      </c>
      <c r="S489" s="40" t="str">
        <f t="shared" si="71"/>
        <v/>
      </c>
      <c r="T489" s="40" t="str">
        <f t="shared" si="72"/>
        <v/>
      </c>
      <c r="U489" s="40" t="str">
        <f t="shared" si="73"/>
        <v/>
      </c>
      <c r="V489" s="40" t="str">
        <f t="shared" si="74"/>
        <v/>
      </c>
      <c r="AF489" s="89" t="s">
        <v>5060</v>
      </c>
      <c r="AG489" s="40" t="s">
        <v>1656</v>
      </c>
      <c r="AH489" s="40" t="str">
        <f t="shared" si="75"/>
        <v>A679076</v>
      </c>
      <c r="AI489" s="40" t="str">
        <f>IFERROR(VLOOKUP(AH489,AKT!$E$4:$G$350,3,FALSE),"")</f>
        <v>0942</v>
      </c>
    </row>
    <row r="490" spans="1:35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80"/>
      <c r="L490" s="92"/>
      <c r="M490" s="91"/>
      <c r="N490" s="91"/>
      <c r="O490" s="92"/>
      <c r="P490" s="92"/>
      <c r="Q490" s="306"/>
      <c r="R490" s="175" t="str">
        <f>IF(C490="","",'OPĆI DIO'!$C$1)</f>
        <v/>
      </c>
      <c r="S490" s="40" t="str">
        <f t="shared" si="71"/>
        <v/>
      </c>
      <c r="T490" s="40" t="str">
        <f t="shared" si="72"/>
        <v/>
      </c>
      <c r="U490" s="40" t="str">
        <f t="shared" si="73"/>
        <v/>
      </c>
      <c r="V490" s="40" t="str">
        <f t="shared" si="74"/>
        <v/>
      </c>
      <c r="AF490" s="89" t="s">
        <v>1595</v>
      </c>
      <c r="AG490" s="40" t="s">
        <v>1596</v>
      </c>
      <c r="AH490" s="40" t="str">
        <f t="shared" si="75"/>
        <v>A679076</v>
      </c>
      <c r="AI490" s="40" t="str">
        <f>IFERROR(VLOOKUP(AH490,AKT!$E$4:$G$350,3,FALSE),"")</f>
        <v>0942</v>
      </c>
    </row>
    <row r="491" spans="1:35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80"/>
      <c r="L491" s="92"/>
      <c r="M491" s="91"/>
      <c r="N491" s="91"/>
      <c r="O491" s="92"/>
      <c r="P491" s="92"/>
      <c r="Q491" s="306"/>
      <c r="R491" s="175" t="str">
        <f>IF(C491="","",'OPĆI DIO'!$C$1)</f>
        <v/>
      </c>
      <c r="S491" s="40" t="str">
        <f t="shared" si="71"/>
        <v/>
      </c>
      <c r="T491" s="40" t="str">
        <f t="shared" si="72"/>
        <v/>
      </c>
      <c r="U491" s="40" t="str">
        <f t="shared" si="73"/>
        <v/>
      </c>
      <c r="V491" s="40" t="str">
        <f t="shared" si="74"/>
        <v/>
      </c>
      <c r="AF491" s="89" t="s">
        <v>5061</v>
      </c>
      <c r="AG491" s="40" t="s">
        <v>5062</v>
      </c>
      <c r="AH491" s="40" t="str">
        <f t="shared" si="75"/>
        <v>A679076</v>
      </c>
      <c r="AI491" s="40" t="str">
        <f>IFERROR(VLOOKUP(AH491,AKT!$E$4:$G$350,3,FALSE),"")</f>
        <v>0942</v>
      </c>
    </row>
    <row r="492" spans="1:35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80"/>
      <c r="L492" s="92"/>
      <c r="M492" s="91"/>
      <c r="N492" s="91"/>
      <c r="O492" s="92"/>
      <c r="P492" s="92"/>
      <c r="Q492" s="306"/>
      <c r="R492" s="175" t="str">
        <f>IF(C492="","",'OPĆI DIO'!$C$1)</f>
        <v/>
      </c>
      <c r="S492" s="40" t="str">
        <f t="shared" si="71"/>
        <v/>
      </c>
      <c r="T492" s="40" t="str">
        <f t="shared" si="72"/>
        <v/>
      </c>
      <c r="U492" s="40" t="str">
        <f t="shared" si="73"/>
        <v/>
      </c>
      <c r="V492" s="40" t="str">
        <f t="shared" si="74"/>
        <v/>
      </c>
      <c r="AF492" s="89" t="s">
        <v>5063</v>
      </c>
      <c r="AG492" s="40" t="s">
        <v>5064</v>
      </c>
      <c r="AH492" s="40" t="str">
        <f t="shared" si="75"/>
        <v>A679076</v>
      </c>
      <c r="AI492" s="40" t="str">
        <f>IFERROR(VLOOKUP(AH492,AKT!$E$4:$G$350,3,FALSE),"")</f>
        <v>0942</v>
      </c>
    </row>
    <row r="493" spans="1:35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80"/>
      <c r="L493" s="92"/>
      <c r="M493" s="91"/>
      <c r="N493" s="91"/>
      <c r="O493" s="92"/>
      <c r="P493" s="92"/>
      <c r="Q493" s="306"/>
      <c r="R493" s="175" t="str">
        <f>IF(C493="","",'OPĆI DIO'!$C$1)</f>
        <v/>
      </c>
      <c r="S493" s="40" t="str">
        <f t="shared" si="71"/>
        <v/>
      </c>
      <c r="T493" s="40" t="str">
        <f t="shared" si="72"/>
        <v/>
      </c>
      <c r="U493" s="40" t="str">
        <f t="shared" si="73"/>
        <v/>
      </c>
      <c r="V493" s="40" t="str">
        <f t="shared" si="74"/>
        <v/>
      </c>
      <c r="AF493" s="89" t="s">
        <v>5065</v>
      </c>
      <c r="AG493" s="40" t="s">
        <v>5066</v>
      </c>
      <c r="AH493" s="40" t="str">
        <f t="shared" si="75"/>
        <v>A679076</v>
      </c>
      <c r="AI493" s="40" t="str">
        <f>IFERROR(VLOOKUP(AH493,AKT!$E$4:$G$350,3,FALSE),"")</f>
        <v>0942</v>
      </c>
    </row>
    <row r="494" spans="1:35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80"/>
      <c r="L494" s="92"/>
      <c r="M494" s="91"/>
      <c r="N494" s="91"/>
      <c r="O494" s="92"/>
      <c r="P494" s="92"/>
      <c r="Q494" s="306"/>
      <c r="R494" s="175" t="str">
        <f>IF(C494="","",'OPĆI DIO'!$C$1)</f>
        <v/>
      </c>
      <c r="S494" s="40" t="str">
        <f t="shared" si="71"/>
        <v/>
      </c>
      <c r="T494" s="40" t="str">
        <f t="shared" si="72"/>
        <v/>
      </c>
      <c r="U494" s="40" t="str">
        <f t="shared" si="73"/>
        <v/>
      </c>
      <c r="V494" s="40" t="str">
        <f t="shared" si="74"/>
        <v/>
      </c>
      <c r="AF494" s="89" t="s">
        <v>5067</v>
      </c>
      <c r="AG494" s="40" t="s">
        <v>5068</v>
      </c>
      <c r="AH494" s="40" t="str">
        <f t="shared" si="75"/>
        <v>A679076</v>
      </c>
      <c r="AI494" s="40" t="str">
        <f>IFERROR(VLOOKUP(AH494,AKT!$E$4:$G$350,3,FALSE),"")</f>
        <v>0942</v>
      </c>
    </row>
    <row r="495" spans="1:35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80"/>
      <c r="L495" s="92"/>
      <c r="M495" s="91"/>
      <c r="N495" s="91"/>
      <c r="O495" s="92"/>
      <c r="P495" s="92"/>
      <c r="Q495" s="306"/>
      <c r="R495" s="175" t="str">
        <f>IF(C495="","",'OPĆI DIO'!$C$1)</f>
        <v/>
      </c>
      <c r="S495" s="40" t="str">
        <f t="shared" si="71"/>
        <v/>
      </c>
      <c r="T495" s="40" t="str">
        <f t="shared" si="72"/>
        <v/>
      </c>
      <c r="U495" s="40" t="str">
        <f t="shared" si="73"/>
        <v/>
      </c>
      <c r="V495" s="40" t="str">
        <f t="shared" si="74"/>
        <v/>
      </c>
      <c r="AF495" s="89" t="s">
        <v>5069</v>
      </c>
      <c r="AG495" s="40" t="s">
        <v>5070</v>
      </c>
      <c r="AH495" s="40" t="str">
        <f t="shared" si="75"/>
        <v>A679076</v>
      </c>
      <c r="AI495" s="40" t="str">
        <f>IFERROR(VLOOKUP(AH495,AKT!$E$4:$G$350,3,FALSE),"")</f>
        <v>0942</v>
      </c>
    </row>
    <row r="496" spans="1:35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80"/>
      <c r="L496" s="92"/>
      <c r="M496" s="91"/>
      <c r="N496" s="91"/>
      <c r="O496" s="92"/>
      <c r="P496" s="92"/>
      <c r="Q496" s="306"/>
      <c r="R496" s="175" t="str">
        <f>IF(C496="","",'OPĆI DIO'!$C$1)</f>
        <v/>
      </c>
      <c r="S496" s="40" t="str">
        <f>LEFT(C496,3)</f>
        <v/>
      </c>
      <c r="T496" s="40" t="str">
        <f t="shared" si="72"/>
        <v/>
      </c>
      <c r="U496" s="40" t="str">
        <f t="shared" si="73"/>
        <v/>
      </c>
      <c r="V496" s="40" t="str">
        <f t="shared" si="74"/>
        <v/>
      </c>
      <c r="AF496" s="89" t="s">
        <v>5071</v>
      </c>
      <c r="AG496" s="40" t="s">
        <v>5072</v>
      </c>
      <c r="AH496" s="40" t="str">
        <f t="shared" si="75"/>
        <v>A679076</v>
      </c>
      <c r="AI496" s="40" t="str">
        <f>IFERROR(VLOOKUP(AH496,AKT!$E$4:$G$350,3,FALSE),"")</f>
        <v>0942</v>
      </c>
    </row>
    <row r="497" spans="1:35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80"/>
      <c r="L497" s="92"/>
      <c r="M497" s="91"/>
      <c r="N497" s="91"/>
      <c r="O497" s="92"/>
      <c r="P497" s="92"/>
      <c r="Q497" s="306"/>
      <c r="R497" s="175" t="str">
        <f>IF(C497="","",'OPĆI DIO'!$C$1)</f>
        <v/>
      </c>
      <c r="S497" s="40" t="str">
        <f t="shared" si="71"/>
        <v/>
      </c>
      <c r="T497" s="40" t="str">
        <f t="shared" si="72"/>
        <v/>
      </c>
      <c r="U497" s="40" t="str">
        <f t="shared" si="73"/>
        <v/>
      </c>
      <c r="V497" s="40" t="str">
        <f t="shared" si="74"/>
        <v/>
      </c>
      <c r="AF497" s="89" t="s">
        <v>5073</v>
      </c>
      <c r="AG497" s="40" t="s">
        <v>5074</v>
      </c>
      <c r="AH497" s="40" t="str">
        <f t="shared" si="75"/>
        <v>A679076</v>
      </c>
      <c r="AI497" s="40" t="str">
        <f>IFERROR(VLOOKUP(AH497,AKT!$E$4:$G$350,3,FALSE),"")</f>
        <v>0942</v>
      </c>
    </row>
    <row r="498" spans="1:35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80"/>
      <c r="L498" s="92"/>
      <c r="M498" s="91"/>
      <c r="N498" s="91"/>
      <c r="O498" s="92"/>
      <c r="P498" s="92"/>
      <c r="Q498" s="306"/>
      <c r="R498" s="175" t="str">
        <f>IF(C498="","",'OPĆI DIO'!$C$1)</f>
        <v/>
      </c>
      <c r="S498" s="40" t="str">
        <f t="shared" si="71"/>
        <v/>
      </c>
      <c r="T498" s="40" t="str">
        <f t="shared" si="72"/>
        <v/>
      </c>
      <c r="U498" s="40" t="str">
        <f t="shared" si="73"/>
        <v/>
      </c>
      <c r="V498" s="40" t="str">
        <f t="shared" si="74"/>
        <v/>
      </c>
      <c r="AF498" s="89" t="s">
        <v>1924</v>
      </c>
      <c r="AG498" s="40" t="s">
        <v>1925</v>
      </c>
      <c r="AH498" s="40" t="str">
        <f t="shared" si="75"/>
        <v>A679076</v>
      </c>
      <c r="AI498" s="40" t="str">
        <f>IFERROR(VLOOKUP(AH498,AKT!$E$4:$G$350,3,FALSE),"")</f>
        <v>0942</v>
      </c>
    </row>
    <row r="499" spans="1:35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80"/>
      <c r="L499" s="92"/>
      <c r="M499" s="91"/>
      <c r="N499" s="91"/>
      <c r="O499" s="92"/>
      <c r="P499" s="92"/>
      <c r="Q499" s="306"/>
      <c r="R499" s="175" t="str">
        <f>IF(C499="","",'OPĆI DIO'!$C$1)</f>
        <v/>
      </c>
      <c r="S499" s="40" t="str">
        <f t="shared" si="71"/>
        <v/>
      </c>
      <c r="T499" s="40" t="str">
        <f t="shared" si="72"/>
        <v/>
      </c>
      <c r="U499" s="40" t="str">
        <f t="shared" si="73"/>
        <v/>
      </c>
      <c r="V499" s="40" t="str">
        <f t="shared" si="74"/>
        <v/>
      </c>
      <c r="AF499" s="89" t="s">
        <v>5075</v>
      </c>
      <c r="AG499" s="40" t="s">
        <v>5076</v>
      </c>
      <c r="AH499" s="40" t="str">
        <f t="shared" si="75"/>
        <v>A679076</v>
      </c>
      <c r="AI499" s="40" t="str">
        <f>IFERROR(VLOOKUP(AH499,AKT!$E$4:$G$350,3,FALSE),"")</f>
        <v>0942</v>
      </c>
    </row>
    <row r="500" spans="1:35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80"/>
      <c r="L500" s="92"/>
      <c r="M500" s="91"/>
      <c r="N500" s="91"/>
      <c r="O500" s="92"/>
      <c r="P500" s="92"/>
      <c r="Q500" s="308"/>
      <c r="R500" s="175" t="str">
        <f>IF(C500="","",'OPĆI DIO'!$C$1)</f>
        <v/>
      </c>
      <c r="S500" s="40" t="str">
        <f t="shared" si="71"/>
        <v/>
      </c>
      <c r="T500" s="40" t="str">
        <f t="shared" si="72"/>
        <v/>
      </c>
      <c r="U500" s="40" t="str">
        <f t="shared" si="73"/>
        <v/>
      </c>
      <c r="V500" s="40" t="str">
        <f t="shared" si="74"/>
        <v/>
      </c>
      <c r="AF500" s="89" t="s">
        <v>1926</v>
      </c>
      <c r="AG500" s="40" t="s">
        <v>733</v>
      </c>
      <c r="AH500" s="40" t="str">
        <f t="shared" si="75"/>
        <v>A679076</v>
      </c>
      <c r="AI500" s="40" t="str">
        <f>IFERROR(VLOOKUP(AH500,AKT!$E$4:$G$350,3,FALSE),"")</f>
        <v>0942</v>
      </c>
    </row>
    <row r="501" spans="1:35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80"/>
      <c r="L501" s="92"/>
      <c r="M501" s="91"/>
      <c r="N501" s="91"/>
      <c r="O501" s="92"/>
      <c r="P501" s="300"/>
      <c r="Q501" s="306"/>
      <c r="R501" s="175" t="str">
        <f>IF(C501="","",'OPĆI DIO'!$C$1)</f>
        <v/>
      </c>
      <c r="S501" s="40" t="str">
        <f t="shared" si="71"/>
        <v/>
      </c>
      <c r="T501" s="40" t="str">
        <f t="shared" si="72"/>
        <v/>
      </c>
      <c r="U501" s="40" t="str">
        <f t="shared" si="73"/>
        <v/>
      </c>
      <c r="V501" s="40" t="str">
        <f t="shared" si="74"/>
        <v/>
      </c>
      <c r="AF501" s="89" t="s">
        <v>3280</v>
      </c>
      <c r="AG501" s="40" t="s">
        <v>3281</v>
      </c>
      <c r="AH501" s="40" t="str">
        <f t="shared" si="75"/>
        <v>A679076</v>
      </c>
      <c r="AI501" s="40" t="str">
        <f>IFERROR(VLOOKUP(AH501,AKT!$E$4:$G$350,3,FALSE),"")</f>
        <v>0942</v>
      </c>
    </row>
    <row r="502" spans="1:35" ht="15.75" customHeight="1">
      <c r="AF502" s="89" t="s">
        <v>3282</v>
      </c>
      <c r="AG502" s="40" t="s">
        <v>3283</v>
      </c>
      <c r="AH502" s="40" t="str">
        <f t="shared" si="75"/>
        <v>A679076</v>
      </c>
      <c r="AI502" s="40" t="str">
        <f>IFERROR(VLOOKUP(AH502,AKT!$E$4:$G$350,3,FALSE),"")</f>
        <v>0942</v>
      </c>
    </row>
    <row r="503" spans="1:35" hidden="1">
      <c r="AF503" s="89" t="s">
        <v>3284</v>
      </c>
      <c r="AG503" s="40" t="s">
        <v>3285</v>
      </c>
      <c r="AH503" s="40" t="str">
        <f t="shared" si="75"/>
        <v>A679076</v>
      </c>
      <c r="AI503" s="40" t="str">
        <f>IFERROR(VLOOKUP(AH503,AKT!$E$4:$G$350,3,FALSE),"")</f>
        <v>0942</v>
      </c>
    </row>
    <row r="504" spans="1:35" hidden="1">
      <c r="AF504" s="89" t="s">
        <v>3286</v>
      </c>
      <c r="AG504" s="40" t="s">
        <v>3287</v>
      </c>
      <c r="AH504" s="40" t="str">
        <f t="shared" si="75"/>
        <v>A679076</v>
      </c>
      <c r="AI504" s="40" t="str">
        <f>IFERROR(VLOOKUP(AH504,AKT!$E$4:$G$350,3,FALSE),"")</f>
        <v>0942</v>
      </c>
    </row>
    <row r="505" spans="1:35" hidden="1">
      <c r="AF505" s="89" t="s">
        <v>3288</v>
      </c>
      <c r="AG505" s="40" t="s">
        <v>3289</v>
      </c>
      <c r="AH505" s="40" t="str">
        <f t="shared" si="75"/>
        <v>A679076</v>
      </c>
      <c r="AI505" s="40" t="str">
        <f>IFERROR(VLOOKUP(AH505,AKT!$E$4:$G$350,3,FALSE),"")</f>
        <v>0942</v>
      </c>
    </row>
    <row r="506" spans="1:35" hidden="1">
      <c r="AF506" s="89" t="s">
        <v>3290</v>
      </c>
      <c r="AG506" s="40" t="s">
        <v>3291</v>
      </c>
      <c r="AH506" s="40" t="str">
        <f t="shared" si="75"/>
        <v>A679076</v>
      </c>
      <c r="AI506" s="40" t="str">
        <f>IFERROR(VLOOKUP(AH506,AKT!$E$4:$G$350,3,FALSE),"")</f>
        <v>0942</v>
      </c>
    </row>
    <row r="507" spans="1:35" hidden="1">
      <c r="AF507" s="89" t="s">
        <v>3292</v>
      </c>
      <c r="AG507" s="40" t="s">
        <v>3283</v>
      </c>
      <c r="AH507" s="40" t="str">
        <f t="shared" si="75"/>
        <v>A679076</v>
      </c>
      <c r="AI507" s="40" t="str">
        <f>IFERROR(VLOOKUP(AH507,AKT!$E$4:$G$350,3,FALSE),"")</f>
        <v>0942</v>
      </c>
    </row>
    <row r="508" spans="1:35" hidden="1">
      <c r="AF508" s="89" t="s">
        <v>3293</v>
      </c>
      <c r="AG508" s="40" t="s">
        <v>3294</v>
      </c>
      <c r="AH508" s="40" t="str">
        <f t="shared" si="75"/>
        <v>A679076</v>
      </c>
      <c r="AI508" s="40" t="str">
        <f>IFERROR(VLOOKUP(AH508,AKT!$E$4:$G$350,3,FALSE),"")</f>
        <v>0942</v>
      </c>
    </row>
    <row r="509" spans="1:35" hidden="1">
      <c r="AF509" s="89" t="s">
        <v>3295</v>
      </c>
      <c r="AG509" s="40" t="s">
        <v>3296</v>
      </c>
      <c r="AH509" s="40" t="str">
        <f t="shared" si="75"/>
        <v>A679076</v>
      </c>
      <c r="AI509" s="40" t="str">
        <f>IFERROR(VLOOKUP(AH509,AKT!$E$4:$G$350,3,FALSE),"")</f>
        <v>0942</v>
      </c>
    </row>
    <row r="510" spans="1:35" hidden="1">
      <c r="AF510" s="89" t="s">
        <v>3297</v>
      </c>
      <c r="AG510" s="40" t="s">
        <v>3298</v>
      </c>
      <c r="AH510" s="40" t="str">
        <f t="shared" si="75"/>
        <v>A679076</v>
      </c>
      <c r="AI510" s="40" t="str">
        <f>IFERROR(VLOOKUP(AH510,AKT!$E$4:$G$350,3,FALSE),"")</f>
        <v>0942</v>
      </c>
    </row>
    <row r="511" spans="1:35" hidden="1">
      <c r="AF511" s="89" t="s">
        <v>3299</v>
      </c>
      <c r="AG511" s="40" t="s">
        <v>3300</v>
      </c>
      <c r="AH511" s="40" t="str">
        <f t="shared" si="75"/>
        <v>A679076</v>
      </c>
      <c r="AI511" s="40" t="str">
        <f>IFERROR(VLOOKUP(AH511,AKT!$E$4:$G$350,3,FALSE),"")</f>
        <v>0942</v>
      </c>
    </row>
    <row r="512" spans="1:35" hidden="1">
      <c r="AF512" s="89" t="s">
        <v>3301</v>
      </c>
      <c r="AG512" s="40" t="s">
        <v>3302</v>
      </c>
      <c r="AH512" s="40" t="str">
        <f t="shared" si="75"/>
        <v>A679076</v>
      </c>
      <c r="AI512" s="40" t="str">
        <f>IFERROR(VLOOKUP(AH512,AKT!$E$4:$G$350,3,FALSE),"")</f>
        <v>0942</v>
      </c>
    </row>
    <row r="513" spans="32:35" hidden="1">
      <c r="AF513" s="89" t="s">
        <v>3303</v>
      </c>
      <c r="AG513" s="40" t="s">
        <v>3304</v>
      </c>
      <c r="AH513" s="40" t="str">
        <f t="shared" si="75"/>
        <v>A679076</v>
      </c>
      <c r="AI513" s="40" t="str">
        <f>IFERROR(VLOOKUP(AH513,AKT!$E$4:$G$350,3,FALSE),"")</f>
        <v>0942</v>
      </c>
    </row>
    <row r="514" spans="32:35" hidden="1">
      <c r="AF514" s="89" t="s">
        <v>3305</v>
      </c>
      <c r="AG514" s="40" t="s">
        <v>3306</v>
      </c>
      <c r="AH514" s="40" t="str">
        <f t="shared" si="75"/>
        <v>A679076</v>
      </c>
      <c r="AI514" s="40" t="str">
        <f>IFERROR(VLOOKUP(AH514,AKT!$E$4:$G$350,3,FALSE),"")</f>
        <v>0942</v>
      </c>
    </row>
    <row r="515" spans="32:35" hidden="1">
      <c r="AF515" s="89" t="s">
        <v>3307</v>
      </c>
      <c r="AG515" s="40" t="s">
        <v>3308</v>
      </c>
      <c r="AH515" s="40" t="str">
        <f t="shared" si="75"/>
        <v>A679076</v>
      </c>
      <c r="AI515" s="40" t="str">
        <f>IFERROR(VLOOKUP(AH515,AKT!$E$4:$G$350,3,FALSE),"")</f>
        <v>0942</v>
      </c>
    </row>
    <row r="516" spans="32:35" hidden="1">
      <c r="AF516" s="89" t="s">
        <v>5077</v>
      </c>
      <c r="AG516" s="40" t="s">
        <v>5078</v>
      </c>
      <c r="AH516" s="40" t="str">
        <f t="shared" si="75"/>
        <v>A679076</v>
      </c>
      <c r="AI516" s="40" t="str">
        <f>IFERROR(VLOOKUP(AH516,AKT!$E$4:$G$350,3,FALSE),"")</f>
        <v>0942</v>
      </c>
    </row>
    <row r="517" spans="32:35" hidden="1">
      <c r="AF517" s="89" t="s">
        <v>5079</v>
      </c>
      <c r="AG517" s="40" t="s">
        <v>5080</v>
      </c>
      <c r="AH517" s="40" t="str">
        <f t="shared" si="75"/>
        <v>A679076</v>
      </c>
      <c r="AI517" s="40" t="str">
        <f>IFERROR(VLOOKUP(AH517,AKT!$E$4:$G$350,3,FALSE),"")</f>
        <v>0942</v>
      </c>
    </row>
    <row r="518" spans="32:35" hidden="1">
      <c r="AF518" s="89" t="s">
        <v>5081</v>
      </c>
      <c r="AG518" s="40" t="s">
        <v>5082</v>
      </c>
      <c r="AH518" s="40" t="str">
        <f t="shared" si="75"/>
        <v>A679076</v>
      </c>
      <c r="AI518" s="40" t="str">
        <f>IFERROR(VLOOKUP(AH518,AKT!$E$4:$G$350,3,FALSE),"")</f>
        <v>0942</v>
      </c>
    </row>
    <row r="519" spans="32:35" hidden="1">
      <c r="AF519" s="89" t="s">
        <v>5083</v>
      </c>
      <c r="AG519" s="40" t="s">
        <v>5084</v>
      </c>
      <c r="AH519" s="40" t="str">
        <f t="shared" si="75"/>
        <v>A679076</v>
      </c>
      <c r="AI519" s="40" t="str">
        <f>IFERROR(VLOOKUP(AH519,AKT!$E$4:$G$350,3,FALSE),"")</f>
        <v>0942</v>
      </c>
    </row>
    <row r="520" spans="32:35" hidden="1">
      <c r="AF520" s="89" t="s">
        <v>5085</v>
      </c>
      <c r="AG520" s="40" t="s">
        <v>5086</v>
      </c>
      <c r="AH520" s="40" t="str">
        <f t="shared" si="75"/>
        <v>A679076</v>
      </c>
      <c r="AI520" s="40" t="str">
        <f>IFERROR(VLOOKUP(AH520,AKT!$E$4:$G$350,3,FALSE),"")</f>
        <v>0942</v>
      </c>
    </row>
    <row r="521" spans="32:35" hidden="1">
      <c r="AF521" s="89" t="s">
        <v>5087</v>
      </c>
      <c r="AG521" s="40" t="s">
        <v>5088</v>
      </c>
      <c r="AH521" s="40" t="str">
        <f t="shared" ref="AH521:AH584" si="76">LEFT(AF521,7)</f>
        <v>A679076</v>
      </c>
      <c r="AI521" s="40" t="str">
        <f>IFERROR(VLOOKUP(AH521,AKT!$E$4:$G$350,3,FALSE),"")</f>
        <v>0942</v>
      </c>
    </row>
    <row r="522" spans="32:35" hidden="1">
      <c r="AF522" s="89" t="s">
        <v>5089</v>
      </c>
      <c r="AG522" s="40" t="s">
        <v>5090</v>
      </c>
      <c r="AH522" s="40" t="str">
        <f t="shared" si="76"/>
        <v>A679076</v>
      </c>
      <c r="AI522" s="40" t="str">
        <f>IFERROR(VLOOKUP(AH522,AKT!$E$4:$G$350,3,FALSE),"")</f>
        <v>0942</v>
      </c>
    </row>
    <row r="523" spans="32:35" hidden="1">
      <c r="AF523" s="89" t="s">
        <v>5091</v>
      </c>
      <c r="AG523" s="40" t="s">
        <v>5086</v>
      </c>
      <c r="AH523" s="40" t="str">
        <f t="shared" si="76"/>
        <v>A679076</v>
      </c>
      <c r="AI523" s="40" t="str">
        <f>IFERROR(VLOOKUP(AH523,AKT!$E$4:$G$350,3,FALSE),"")</f>
        <v>0942</v>
      </c>
    </row>
    <row r="524" spans="32:35" hidden="1">
      <c r="AF524" s="89" t="s">
        <v>5092</v>
      </c>
      <c r="AG524" s="40" t="s">
        <v>5093</v>
      </c>
      <c r="AH524" s="40" t="str">
        <f t="shared" si="76"/>
        <v>A679076</v>
      </c>
      <c r="AI524" s="40" t="str">
        <f>IFERROR(VLOOKUP(AH524,AKT!$E$4:$G$350,3,FALSE),"")</f>
        <v>0942</v>
      </c>
    </row>
    <row r="525" spans="32:35" hidden="1">
      <c r="AF525" s="89" t="s">
        <v>5094</v>
      </c>
      <c r="AG525" s="40" t="s">
        <v>5090</v>
      </c>
      <c r="AH525" s="40" t="str">
        <f t="shared" si="76"/>
        <v>A679076</v>
      </c>
      <c r="AI525" s="40" t="str">
        <f>IFERROR(VLOOKUP(AH525,AKT!$E$4:$G$350,3,FALSE),"")</f>
        <v>0942</v>
      </c>
    </row>
    <row r="526" spans="32:35" hidden="1">
      <c r="AF526" s="89" t="s">
        <v>691</v>
      </c>
      <c r="AG526" s="40" t="s">
        <v>692</v>
      </c>
      <c r="AH526" s="40" t="str">
        <f t="shared" si="76"/>
        <v>A679077</v>
      </c>
      <c r="AI526" s="40" t="str">
        <f>IFERROR(VLOOKUP(AH526,AKT!$E$4:$G$350,3,FALSE),"")</f>
        <v>0942</v>
      </c>
    </row>
    <row r="527" spans="32:35" hidden="1">
      <c r="AF527" s="89" t="s">
        <v>693</v>
      </c>
      <c r="AG527" s="40" t="s">
        <v>694</v>
      </c>
      <c r="AH527" s="40" t="str">
        <f t="shared" si="76"/>
        <v>A679077</v>
      </c>
      <c r="AI527" s="40" t="str">
        <f>IFERROR(VLOOKUP(AH527,AKT!$E$4:$G$350,3,FALSE),"")</f>
        <v>0942</v>
      </c>
    </row>
    <row r="528" spans="32:35" hidden="1">
      <c r="AF528" s="89" t="s">
        <v>5095</v>
      </c>
      <c r="AG528" s="40" t="s">
        <v>5096</v>
      </c>
      <c r="AH528" s="40" t="str">
        <f t="shared" si="76"/>
        <v>A679077</v>
      </c>
      <c r="AI528" s="40" t="str">
        <f>IFERROR(VLOOKUP(AH528,AKT!$E$4:$G$350,3,FALSE),"")</f>
        <v>0942</v>
      </c>
    </row>
    <row r="529" spans="32:35" hidden="1">
      <c r="AF529" s="89" t="s">
        <v>695</v>
      </c>
      <c r="AG529" s="40" t="s">
        <v>696</v>
      </c>
      <c r="AH529" s="40" t="str">
        <f t="shared" si="76"/>
        <v>A679077</v>
      </c>
      <c r="AI529" s="40" t="str">
        <f>IFERROR(VLOOKUP(AH529,AKT!$E$4:$G$350,3,FALSE),"")</f>
        <v>0942</v>
      </c>
    </row>
    <row r="530" spans="32:35" hidden="1">
      <c r="AF530" s="89" t="s">
        <v>5097</v>
      </c>
      <c r="AG530" s="40" t="s">
        <v>5098</v>
      </c>
      <c r="AH530" s="40" t="str">
        <f t="shared" si="76"/>
        <v>A679077</v>
      </c>
      <c r="AI530" s="40" t="str">
        <f>IFERROR(VLOOKUP(AH530,AKT!$E$4:$G$350,3,FALSE),"")</f>
        <v>0942</v>
      </c>
    </row>
    <row r="531" spans="32:35" hidden="1">
      <c r="AF531" s="89" t="s">
        <v>697</v>
      </c>
      <c r="AG531" s="40" t="s">
        <v>698</v>
      </c>
      <c r="AH531" s="40" t="str">
        <f t="shared" si="76"/>
        <v>A679077</v>
      </c>
      <c r="AI531" s="40" t="str">
        <f>IFERROR(VLOOKUP(AH531,AKT!$E$4:$G$350,3,FALSE),"")</f>
        <v>0942</v>
      </c>
    </row>
    <row r="532" spans="32:35" hidden="1">
      <c r="AF532" s="89" t="s">
        <v>699</v>
      </c>
      <c r="AG532" s="40" t="s">
        <v>700</v>
      </c>
      <c r="AH532" s="40" t="str">
        <f t="shared" si="76"/>
        <v>A679077</v>
      </c>
      <c r="AI532" s="40" t="str">
        <f>IFERROR(VLOOKUP(AH532,AKT!$E$4:$G$350,3,FALSE),"")</f>
        <v>0942</v>
      </c>
    </row>
    <row r="533" spans="32:35" hidden="1">
      <c r="AF533" s="89" t="s">
        <v>5099</v>
      </c>
      <c r="AG533" s="40" t="s">
        <v>5100</v>
      </c>
      <c r="AH533" s="40" t="str">
        <f t="shared" si="76"/>
        <v>A679077</v>
      </c>
      <c r="AI533" s="40" t="str">
        <f>IFERROR(VLOOKUP(AH533,AKT!$E$4:$G$350,3,FALSE),"")</f>
        <v>0942</v>
      </c>
    </row>
    <row r="534" spans="32:35" hidden="1">
      <c r="AF534" s="89" t="s">
        <v>5101</v>
      </c>
      <c r="AG534" s="40" t="s">
        <v>5102</v>
      </c>
      <c r="AH534" s="40" t="str">
        <f t="shared" si="76"/>
        <v>A679077</v>
      </c>
      <c r="AI534" s="40" t="str">
        <f>IFERROR(VLOOKUP(AH534,AKT!$E$4:$G$350,3,FALSE),"")</f>
        <v>0942</v>
      </c>
    </row>
    <row r="535" spans="32:35" hidden="1">
      <c r="AF535" s="89" t="s">
        <v>5103</v>
      </c>
      <c r="AG535" s="40" t="s">
        <v>5104</v>
      </c>
      <c r="AH535" s="40" t="str">
        <f t="shared" si="76"/>
        <v>A679077</v>
      </c>
      <c r="AI535" s="40" t="str">
        <f>IFERROR(VLOOKUP(AH535,AKT!$E$4:$G$350,3,FALSE),"")</f>
        <v>0942</v>
      </c>
    </row>
    <row r="536" spans="32:35" hidden="1">
      <c r="AF536" s="89" t="s">
        <v>5105</v>
      </c>
      <c r="AG536" s="40" t="s">
        <v>5106</v>
      </c>
      <c r="AH536" s="40" t="str">
        <f t="shared" si="76"/>
        <v>A679077</v>
      </c>
      <c r="AI536" s="40" t="str">
        <f>IFERROR(VLOOKUP(AH536,AKT!$E$4:$G$350,3,FALSE),"")</f>
        <v>0942</v>
      </c>
    </row>
    <row r="537" spans="32:35" hidden="1">
      <c r="AF537" s="89" t="s">
        <v>5107</v>
      </c>
      <c r="AG537" s="40" t="s">
        <v>5108</v>
      </c>
      <c r="AH537" s="40" t="str">
        <f t="shared" si="76"/>
        <v>A679077</v>
      </c>
      <c r="AI537" s="40" t="str">
        <f>IFERROR(VLOOKUP(AH537,AKT!$E$4:$G$350,3,FALSE),"")</f>
        <v>0942</v>
      </c>
    </row>
    <row r="538" spans="32:35" hidden="1">
      <c r="AF538" s="89" t="s">
        <v>5109</v>
      </c>
      <c r="AG538" s="40" t="s">
        <v>5110</v>
      </c>
      <c r="AH538" s="40" t="str">
        <f t="shared" si="76"/>
        <v>A679077</v>
      </c>
      <c r="AI538" s="40" t="str">
        <f>IFERROR(VLOOKUP(AH538,AKT!$E$4:$G$350,3,FALSE),"")</f>
        <v>0942</v>
      </c>
    </row>
    <row r="539" spans="32:35" hidden="1">
      <c r="AF539" s="89" t="s">
        <v>701</v>
      </c>
      <c r="AG539" s="40" t="s">
        <v>702</v>
      </c>
      <c r="AH539" s="40" t="str">
        <f t="shared" si="76"/>
        <v>A679077</v>
      </c>
      <c r="AI539" s="40" t="str">
        <f>IFERROR(VLOOKUP(AH539,AKT!$E$4:$G$350,3,FALSE),"")</f>
        <v>0942</v>
      </c>
    </row>
    <row r="540" spans="32:35" hidden="1">
      <c r="AF540" s="89" t="s">
        <v>703</v>
      </c>
      <c r="AG540" s="40" t="s">
        <v>704</v>
      </c>
      <c r="AH540" s="40" t="str">
        <f t="shared" si="76"/>
        <v>A679077</v>
      </c>
      <c r="AI540" s="40" t="str">
        <f>IFERROR(VLOOKUP(AH540,AKT!$E$4:$G$350,3,FALSE),"")</f>
        <v>0942</v>
      </c>
    </row>
    <row r="541" spans="32:35" hidden="1">
      <c r="AF541" s="89" t="s">
        <v>3309</v>
      </c>
      <c r="AG541" s="40" t="s">
        <v>3310</v>
      </c>
      <c r="AH541" s="40" t="str">
        <f t="shared" si="76"/>
        <v>A679077</v>
      </c>
      <c r="AI541" s="40" t="str">
        <f>IFERROR(VLOOKUP(AH541,AKT!$E$4:$G$350,3,FALSE),"")</f>
        <v>0942</v>
      </c>
    </row>
    <row r="542" spans="32:35" hidden="1">
      <c r="AF542" s="89" t="s">
        <v>3311</v>
      </c>
      <c r="AG542" s="40" t="s">
        <v>3312</v>
      </c>
      <c r="AH542" s="40" t="str">
        <f t="shared" si="76"/>
        <v>A679077</v>
      </c>
      <c r="AI542" s="40" t="str">
        <f>IFERROR(VLOOKUP(AH542,AKT!$E$4:$G$350,3,FALSE),"")</f>
        <v>0942</v>
      </c>
    </row>
    <row r="543" spans="32:35" hidden="1">
      <c r="AF543" s="89" t="s">
        <v>5111</v>
      </c>
      <c r="AG543" s="40" t="s">
        <v>5112</v>
      </c>
      <c r="AH543" s="40" t="str">
        <f t="shared" si="76"/>
        <v>A679077</v>
      </c>
      <c r="AI543" s="40" t="str">
        <f>IFERROR(VLOOKUP(AH543,AKT!$E$4:$G$350,3,FALSE),"")</f>
        <v>0942</v>
      </c>
    </row>
    <row r="544" spans="32:35" hidden="1">
      <c r="AF544" s="89" t="s">
        <v>5113</v>
      </c>
      <c r="AG544" s="40" t="s">
        <v>5114</v>
      </c>
      <c r="AH544" s="40" t="str">
        <f t="shared" si="76"/>
        <v>A679077</v>
      </c>
      <c r="AI544" s="40" t="str">
        <f>IFERROR(VLOOKUP(AH544,AKT!$E$4:$G$350,3,FALSE),"")</f>
        <v>0942</v>
      </c>
    </row>
    <row r="545" spans="32:35" hidden="1">
      <c r="AF545" s="89" t="s">
        <v>5115</v>
      </c>
      <c r="AG545" s="40" t="s">
        <v>5116</v>
      </c>
      <c r="AH545" s="40" t="str">
        <f t="shared" si="76"/>
        <v>A679077</v>
      </c>
      <c r="AI545" s="40" t="str">
        <f>IFERROR(VLOOKUP(AH545,AKT!$E$4:$G$350,3,FALSE),"")</f>
        <v>0942</v>
      </c>
    </row>
    <row r="546" spans="32:35" hidden="1">
      <c r="AF546" s="89" t="s">
        <v>5117</v>
      </c>
      <c r="AG546" s="40" t="s">
        <v>5118</v>
      </c>
      <c r="AH546" s="40" t="str">
        <f t="shared" si="76"/>
        <v>A679077</v>
      </c>
      <c r="AI546" s="40" t="str">
        <f>IFERROR(VLOOKUP(AH546,AKT!$E$4:$G$350,3,FALSE),"")</f>
        <v>0942</v>
      </c>
    </row>
    <row r="547" spans="32:35" hidden="1">
      <c r="AF547" s="89" t="s">
        <v>705</v>
      </c>
      <c r="AG547" s="40" t="s">
        <v>706</v>
      </c>
      <c r="AH547" s="40" t="str">
        <f t="shared" si="76"/>
        <v>A679077</v>
      </c>
      <c r="AI547" s="40" t="str">
        <f>IFERROR(VLOOKUP(AH547,AKT!$E$4:$G$350,3,FALSE),"")</f>
        <v>0942</v>
      </c>
    </row>
    <row r="548" spans="32:35" hidden="1">
      <c r="AF548" s="89" t="s">
        <v>5119</v>
      </c>
      <c r="AG548" s="40" t="s">
        <v>5120</v>
      </c>
      <c r="AH548" s="40" t="str">
        <f t="shared" si="76"/>
        <v>A679077</v>
      </c>
      <c r="AI548" s="40" t="str">
        <f>IFERROR(VLOOKUP(AH548,AKT!$E$4:$G$350,3,FALSE),"")</f>
        <v>0942</v>
      </c>
    </row>
    <row r="549" spans="32:35" hidden="1">
      <c r="AF549" s="89" t="s">
        <v>5121</v>
      </c>
      <c r="AG549" s="40" t="s">
        <v>5122</v>
      </c>
      <c r="AH549" s="40" t="str">
        <f t="shared" si="76"/>
        <v>A679077</v>
      </c>
      <c r="AI549" s="40" t="str">
        <f>IFERROR(VLOOKUP(AH549,AKT!$E$4:$G$350,3,FALSE),"")</f>
        <v>0942</v>
      </c>
    </row>
    <row r="550" spans="32:35" hidden="1">
      <c r="AF550" s="89" t="s">
        <v>5123</v>
      </c>
      <c r="AG550" s="40" t="s">
        <v>5124</v>
      </c>
      <c r="AH550" s="40" t="str">
        <f t="shared" si="76"/>
        <v>A679077</v>
      </c>
      <c r="AI550" s="40" t="str">
        <f>IFERROR(VLOOKUP(AH550,AKT!$E$4:$G$350,3,FALSE),"")</f>
        <v>0942</v>
      </c>
    </row>
    <row r="551" spans="32:35" hidden="1">
      <c r="AF551" s="89" t="s">
        <v>5125</v>
      </c>
      <c r="AG551" s="40" t="s">
        <v>5126</v>
      </c>
      <c r="AH551" s="40" t="str">
        <f t="shared" si="76"/>
        <v>A679077</v>
      </c>
      <c r="AI551" s="40" t="str">
        <f>IFERROR(VLOOKUP(AH551,AKT!$E$4:$G$350,3,FALSE),"")</f>
        <v>0942</v>
      </c>
    </row>
    <row r="552" spans="32:35" hidden="1">
      <c r="AF552" s="89" t="s">
        <v>707</v>
      </c>
      <c r="AG552" s="40" t="s">
        <v>708</v>
      </c>
      <c r="AH552" s="40" t="str">
        <f t="shared" si="76"/>
        <v>A679077</v>
      </c>
      <c r="AI552" s="40" t="str">
        <f>IFERROR(VLOOKUP(AH552,AKT!$E$4:$G$350,3,FALSE),"")</f>
        <v>0942</v>
      </c>
    </row>
    <row r="553" spans="32:35" hidden="1">
      <c r="AF553" s="89" t="s">
        <v>5127</v>
      </c>
      <c r="AG553" s="40" t="s">
        <v>5128</v>
      </c>
      <c r="AH553" s="40" t="str">
        <f t="shared" si="76"/>
        <v>A679077</v>
      </c>
      <c r="AI553" s="40" t="str">
        <f>IFERROR(VLOOKUP(AH553,AKT!$E$4:$G$350,3,FALSE),"")</f>
        <v>0942</v>
      </c>
    </row>
    <row r="554" spans="32:35" hidden="1">
      <c r="AF554" s="89" t="s">
        <v>709</v>
      </c>
      <c r="AG554" s="40" t="s">
        <v>710</v>
      </c>
      <c r="AH554" s="40" t="str">
        <f t="shared" si="76"/>
        <v>A679077</v>
      </c>
      <c r="AI554" s="40" t="str">
        <f>IFERROR(VLOOKUP(AH554,AKT!$E$4:$G$350,3,FALSE),"")</f>
        <v>0942</v>
      </c>
    </row>
    <row r="555" spans="32:35" hidden="1">
      <c r="AF555" s="89" t="s">
        <v>5129</v>
      </c>
      <c r="AG555" s="40" t="s">
        <v>710</v>
      </c>
      <c r="AH555" s="40" t="str">
        <f t="shared" si="76"/>
        <v>A679077</v>
      </c>
      <c r="AI555" s="40" t="str">
        <f>IFERROR(VLOOKUP(AH555,AKT!$E$4:$G$350,3,FALSE),"")</f>
        <v>0942</v>
      </c>
    </row>
    <row r="556" spans="32:35" hidden="1">
      <c r="AF556" s="89" t="s">
        <v>5130</v>
      </c>
      <c r="AG556" s="40" t="s">
        <v>710</v>
      </c>
      <c r="AH556" s="40" t="str">
        <f t="shared" si="76"/>
        <v>A679077</v>
      </c>
      <c r="AI556" s="40" t="str">
        <f>IFERROR(VLOOKUP(AH556,AKT!$E$4:$G$350,3,FALSE),"")</f>
        <v>0942</v>
      </c>
    </row>
    <row r="557" spans="32:35" hidden="1">
      <c r="AF557" s="89" t="s">
        <v>5131</v>
      </c>
      <c r="AG557" s="40" t="s">
        <v>710</v>
      </c>
      <c r="AH557" s="40" t="str">
        <f t="shared" si="76"/>
        <v>A679077</v>
      </c>
      <c r="AI557" s="40" t="str">
        <f>IFERROR(VLOOKUP(AH557,AKT!$E$4:$G$350,3,FALSE),"")</f>
        <v>0942</v>
      </c>
    </row>
    <row r="558" spans="32:35" hidden="1">
      <c r="AF558" s="89" t="s">
        <v>711</v>
      </c>
      <c r="AG558" s="40" t="s">
        <v>712</v>
      </c>
      <c r="AH558" s="40" t="str">
        <f t="shared" si="76"/>
        <v>A679077</v>
      </c>
      <c r="AI558" s="40" t="str">
        <f>IFERROR(VLOOKUP(AH558,AKT!$E$4:$G$350,3,FALSE),"")</f>
        <v>0942</v>
      </c>
    </row>
    <row r="559" spans="32:35" hidden="1">
      <c r="AF559" s="89" t="s">
        <v>5132</v>
      </c>
      <c r="AG559" s="40" t="s">
        <v>5133</v>
      </c>
      <c r="AH559" s="40" t="str">
        <f t="shared" si="76"/>
        <v>A679077</v>
      </c>
      <c r="AI559" s="40" t="str">
        <f>IFERROR(VLOOKUP(AH559,AKT!$E$4:$G$350,3,FALSE),"")</f>
        <v>0942</v>
      </c>
    </row>
    <row r="560" spans="32:35" hidden="1">
      <c r="AF560" s="89" t="s">
        <v>713</v>
      </c>
      <c r="AG560" s="40" t="s">
        <v>712</v>
      </c>
      <c r="AH560" s="40" t="str">
        <f t="shared" si="76"/>
        <v>A679077</v>
      </c>
      <c r="AI560" s="40" t="str">
        <f>IFERROR(VLOOKUP(AH560,AKT!$E$4:$G$350,3,FALSE),"")</f>
        <v>0942</v>
      </c>
    </row>
    <row r="561" spans="32:35" hidden="1">
      <c r="AF561" s="89" t="s">
        <v>5134</v>
      </c>
      <c r="AG561" s="40" t="s">
        <v>712</v>
      </c>
      <c r="AH561" s="40" t="str">
        <f t="shared" si="76"/>
        <v>A679077</v>
      </c>
      <c r="AI561" s="40" t="str">
        <f>IFERROR(VLOOKUP(AH561,AKT!$E$4:$G$350,3,FALSE),"")</f>
        <v>0942</v>
      </c>
    </row>
    <row r="562" spans="32:35" hidden="1">
      <c r="AF562" s="89" t="s">
        <v>5135</v>
      </c>
      <c r="AG562" s="40" t="s">
        <v>5136</v>
      </c>
      <c r="AH562" s="40" t="str">
        <f t="shared" si="76"/>
        <v>A679077</v>
      </c>
      <c r="AI562" s="40" t="str">
        <f>IFERROR(VLOOKUP(AH562,AKT!$E$4:$G$350,3,FALSE),"")</f>
        <v>0942</v>
      </c>
    </row>
    <row r="563" spans="32:35" hidden="1">
      <c r="AF563" s="89" t="s">
        <v>5137</v>
      </c>
      <c r="AG563" s="40" t="s">
        <v>5138</v>
      </c>
      <c r="AH563" s="40" t="str">
        <f t="shared" si="76"/>
        <v>A679077</v>
      </c>
      <c r="AI563" s="40" t="str">
        <f>IFERROR(VLOOKUP(AH563,AKT!$E$4:$G$350,3,FALSE),"")</f>
        <v>0942</v>
      </c>
    </row>
    <row r="564" spans="32:35" hidden="1">
      <c r="AF564" s="89" t="s">
        <v>1021</v>
      </c>
      <c r="AG564" s="40" t="s">
        <v>1022</v>
      </c>
      <c r="AH564" s="40" t="str">
        <f t="shared" si="76"/>
        <v>A679077</v>
      </c>
      <c r="AI564" s="40" t="str">
        <f>IFERROR(VLOOKUP(AH564,AKT!$E$4:$G$350,3,FALSE),"")</f>
        <v>0942</v>
      </c>
    </row>
    <row r="565" spans="32:35" hidden="1">
      <c r="AF565" s="89" t="s">
        <v>1023</v>
      </c>
      <c r="AG565" s="40" t="s">
        <v>1024</v>
      </c>
      <c r="AH565" s="40" t="str">
        <f t="shared" si="76"/>
        <v>A679077</v>
      </c>
      <c r="AI565" s="40" t="str">
        <f>IFERROR(VLOOKUP(AH565,AKT!$E$4:$G$350,3,FALSE),"")</f>
        <v>0942</v>
      </c>
    </row>
    <row r="566" spans="32:35" hidden="1">
      <c r="AF566" s="89" t="s">
        <v>1025</v>
      </c>
      <c r="AG566" s="40" t="s">
        <v>1026</v>
      </c>
      <c r="AH566" s="40" t="str">
        <f t="shared" si="76"/>
        <v>A679077</v>
      </c>
      <c r="AI566" s="40" t="str">
        <f>IFERROR(VLOOKUP(AH566,AKT!$E$4:$G$350,3,FALSE),"")</f>
        <v>0942</v>
      </c>
    </row>
    <row r="567" spans="32:35" hidden="1">
      <c r="AF567" s="89" t="s">
        <v>5139</v>
      </c>
      <c r="AG567" s="40" t="s">
        <v>5140</v>
      </c>
      <c r="AH567" s="40" t="str">
        <f t="shared" si="76"/>
        <v>A679077</v>
      </c>
      <c r="AI567" s="40" t="str">
        <f>IFERROR(VLOOKUP(AH567,AKT!$E$4:$G$350,3,FALSE),"")</f>
        <v>0942</v>
      </c>
    </row>
    <row r="568" spans="32:35" hidden="1">
      <c r="AF568" s="89" t="s">
        <v>1027</v>
      </c>
      <c r="AG568" s="40" t="s">
        <v>1028</v>
      </c>
      <c r="AH568" s="40" t="str">
        <f t="shared" si="76"/>
        <v>A679077</v>
      </c>
      <c r="AI568" s="40" t="str">
        <f>IFERROR(VLOOKUP(AH568,AKT!$E$4:$G$350,3,FALSE),"")</f>
        <v>0942</v>
      </c>
    </row>
    <row r="569" spans="32:35" hidden="1">
      <c r="AF569" s="89" t="s">
        <v>1029</v>
      </c>
      <c r="AG569" s="40" t="s">
        <v>1030</v>
      </c>
      <c r="AH569" s="40" t="str">
        <f t="shared" si="76"/>
        <v>A679077</v>
      </c>
      <c r="AI569" s="40" t="str">
        <f>IFERROR(VLOOKUP(AH569,AKT!$E$4:$G$350,3,FALSE),"")</f>
        <v>0942</v>
      </c>
    </row>
    <row r="570" spans="32:35" hidden="1">
      <c r="AF570" s="89" t="s">
        <v>1031</v>
      </c>
      <c r="AG570" s="40" t="s">
        <v>1032</v>
      </c>
      <c r="AH570" s="40" t="str">
        <f t="shared" si="76"/>
        <v>A679077</v>
      </c>
      <c r="AI570" s="40" t="str">
        <f>IFERROR(VLOOKUP(AH570,AKT!$E$4:$G$350,3,FALSE),"")</f>
        <v>0942</v>
      </c>
    </row>
    <row r="571" spans="32:35" hidden="1">
      <c r="AF571" s="89" t="s">
        <v>5141</v>
      </c>
      <c r="AG571" s="40" t="s">
        <v>5142</v>
      </c>
      <c r="AH571" s="40" t="str">
        <f t="shared" si="76"/>
        <v>A679077</v>
      </c>
      <c r="AI571" s="40" t="str">
        <f>IFERROR(VLOOKUP(AH571,AKT!$E$4:$G$350,3,FALSE),"")</f>
        <v>0942</v>
      </c>
    </row>
    <row r="572" spans="32:35" hidden="1">
      <c r="AF572" s="89" t="s">
        <v>1033</v>
      </c>
      <c r="AG572" s="40" t="s">
        <v>1034</v>
      </c>
      <c r="AH572" s="40" t="str">
        <f t="shared" si="76"/>
        <v>A679077</v>
      </c>
      <c r="AI572" s="40" t="str">
        <f>IFERROR(VLOOKUP(AH572,AKT!$E$4:$G$350,3,FALSE),"")</f>
        <v>0942</v>
      </c>
    </row>
    <row r="573" spans="32:35" hidden="1">
      <c r="AF573" s="89" t="s">
        <v>5143</v>
      </c>
      <c r="AG573" s="40" t="s">
        <v>5144</v>
      </c>
      <c r="AH573" s="40" t="str">
        <f t="shared" si="76"/>
        <v>A679077</v>
      </c>
      <c r="AI573" s="40" t="str">
        <f>IFERROR(VLOOKUP(AH573,AKT!$E$4:$G$350,3,FALSE),"")</f>
        <v>0942</v>
      </c>
    </row>
    <row r="574" spans="32:35" hidden="1">
      <c r="AF574" s="89" t="s">
        <v>5145</v>
      </c>
      <c r="AG574" s="40" t="s">
        <v>5146</v>
      </c>
      <c r="AH574" s="40" t="str">
        <f t="shared" si="76"/>
        <v>A679077</v>
      </c>
      <c r="AI574" s="40" t="str">
        <f>IFERROR(VLOOKUP(AH574,AKT!$E$4:$G$350,3,FALSE),"")</f>
        <v>0942</v>
      </c>
    </row>
    <row r="575" spans="32:35" hidden="1">
      <c r="AF575" s="89" t="s">
        <v>1035</v>
      </c>
      <c r="AG575" s="40" t="s">
        <v>1036</v>
      </c>
      <c r="AH575" s="40" t="str">
        <f t="shared" si="76"/>
        <v>A679077</v>
      </c>
      <c r="AI575" s="40" t="str">
        <f>IFERROR(VLOOKUP(AH575,AKT!$E$4:$G$350,3,FALSE),"")</f>
        <v>0942</v>
      </c>
    </row>
    <row r="576" spans="32:35" hidden="1">
      <c r="AF576" s="89" t="s">
        <v>1037</v>
      </c>
      <c r="AG576" s="40" t="s">
        <v>1038</v>
      </c>
      <c r="AH576" s="40" t="str">
        <f t="shared" si="76"/>
        <v>A679077</v>
      </c>
      <c r="AI576" s="40" t="str">
        <f>IFERROR(VLOOKUP(AH576,AKT!$E$4:$G$350,3,FALSE),"")</f>
        <v>0942</v>
      </c>
    </row>
    <row r="577" spans="32:35" hidden="1">
      <c r="AF577" s="89" t="s">
        <v>1039</v>
      </c>
      <c r="AG577" s="40" t="s">
        <v>1040</v>
      </c>
      <c r="AH577" s="40" t="str">
        <f t="shared" si="76"/>
        <v>A679077</v>
      </c>
      <c r="AI577" s="40" t="str">
        <f>IFERROR(VLOOKUP(AH577,AKT!$E$4:$G$350,3,FALSE),"")</f>
        <v>0942</v>
      </c>
    </row>
    <row r="578" spans="32:35" hidden="1">
      <c r="AF578" s="89" t="s">
        <v>5147</v>
      </c>
      <c r="AG578" s="40" t="s">
        <v>5148</v>
      </c>
      <c r="AH578" s="40" t="str">
        <f t="shared" si="76"/>
        <v>A679077</v>
      </c>
      <c r="AI578" s="40" t="str">
        <f>IFERROR(VLOOKUP(AH578,AKT!$E$4:$G$350,3,FALSE),"")</f>
        <v>0942</v>
      </c>
    </row>
    <row r="579" spans="32:35" hidden="1">
      <c r="AF579" s="89" t="s">
        <v>5149</v>
      </c>
      <c r="AG579" s="40" t="s">
        <v>1041</v>
      </c>
      <c r="AH579" s="40" t="str">
        <f t="shared" si="76"/>
        <v>A679077</v>
      </c>
      <c r="AI579" s="40" t="str">
        <f>IFERROR(VLOOKUP(AH579,AKT!$E$4:$G$350,3,FALSE),"")</f>
        <v>0942</v>
      </c>
    </row>
    <row r="580" spans="32:35" hidden="1">
      <c r="AF580" s="89" t="s">
        <v>1042</v>
      </c>
      <c r="AG580" s="40" t="s">
        <v>1043</v>
      </c>
      <c r="AH580" s="40" t="str">
        <f t="shared" si="76"/>
        <v>A679077</v>
      </c>
      <c r="AI580" s="40" t="str">
        <f>IFERROR(VLOOKUP(AH580,AKT!$E$4:$G$350,3,FALSE),"")</f>
        <v>0942</v>
      </c>
    </row>
    <row r="581" spans="32:35" hidden="1">
      <c r="AF581" s="89" t="s">
        <v>5150</v>
      </c>
      <c r="AG581" s="40" t="s">
        <v>5151</v>
      </c>
      <c r="AH581" s="40" t="str">
        <f t="shared" si="76"/>
        <v>A679077</v>
      </c>
      <c r="AI581" s="40" t="str">
        <f>IFERROR(VLOOKUP(AH581,AKT!$E$4:$G$350,3,FALSE),"")</f>
        <v>0942</v>
      </c>
    </row>
    <row r="582" spans="32:35" hidden="1">
      <c r="AF582" s="89" t="s">
        <v>1044</v>
      </c>
      <c r="AG582" s="40" t="s">
        <v>1045</v>
      </c>
      <c r="AH582" s="40" t="str">
        <f t="shared" si="76"/>
        <v>A679077</v>
      </c>
      <c r="AI582" s="40" t="str">
        <f>IFERROR(VLOOKUP(AH582,AKT!$E$4:$G$350,3,FALSE),"")</f>
        <v>0942</v>
      </c>
    </row>
    <row r="583" spans="32:35" hidden="1">
      <c r="AF583" s="89" t="s">
        <v>5152</v>
      </c>
      <c r="AG583" s="40" t="s">
        <v>5153</v>
      </c>
      <c r="AH583" s="40" t="str">
        <f t="shared" si="76"/>
        <v>A679077</v>
      </c>
      <c r="AI583" s="40" t="str">
        <f>IFERROR(VLOOKUP(AH583,AKT!$E$4:$G$350,3,FALSE),"")</f>
        <v>0942</v>
      </c>
    </row>
    <row r="584" spans="32:35" hidden="1">
      <c r="AF584" s="89" t="s">
        <v>5154</v>
      </c>
      <c r="AG584" s="40" t="s">
        <v>5155</v>
      </c>
      <c r="AH584" s="40" t="str">
        <f t="shared" si="76"/>
        <v>A679077</v>
      </c>
      <c r="AI584" s="40" t="str">
        <f>IFERROR(VLOOKUP(AH584,AKT!$E$4:$G$350,3,FALSE),"")</f>
        <v>0942</v>
      </c>
    </row>
    <row r="585" spans="32:35" hidden="1">
      <c r="AF585" s="89" t="s">
        <v>1046</v>
      </c>
      <c r="AG585" s="40" t="s">
        <v>1047</v>
      </c>
      <c r="AH585" s="40" t="str">
        <f t="shared" ref="AH585:AH648" si="77">LEFT(AF585,7)</f>
        <v>A679077</v>
      </c>
      <c r="AI585" s="40" t="str">
        <f>IFERROR(VLOOKUP(AH585,AKT!$E$4:$G$350,3,FALSE),"")</f>
        <v>0942</v>
      </c>
    </row>
    <row r="586" spans="32:35" hidden="1">
      <c r="AF586" s="89" t="s">
        <v>1048</v>
      </c>
      <c r="AG586" s="40" t="s">
        <v>1049</v>
      </c>
      <c r="AH586" s="40" t="str">
        <f t="shared" si="77"/>
        <v>A679077</v>
      </c>
      <c r="AI586" s="40" t="str">
        <f>IFERROR(VLOOKUP(AH586,AKT!$E$4:$G$350,3,FALSE),"")</f>
        <v>0942</v>
      </c>
    </row>
    <row r="587" spans="32:35" hidden="1">
      <c r="AF587" s="89" t="s">
        <v>1050</v>
      </c>
      <c r="AG587" s="40" t="s">
        <v>1051</v>
      </c>
      <c r="AH587" s="40" t="str">
        <f t="shared" si="77"/>
        <v>A679077</v>
      </c>
      <c r="AI587" s="40" t="str">
        <f>IFERROR(VLOOKUP(AH587,AKT!$E$4:$G$350,3,FALSE),"")</f>
        <v>0942</v>
      </c>
    </row>
    <row r="588" spans="32:35" hidden="1">
      <c r="AF588" s="89" t="s">
        <v>5156</v>
      </c>
      <c r="AG588" s="40" t="s">
        <v>5157</v>
      </c>
      <c r="AH588" s="40" t="str">
        <f t="shared" si="77"/>
        <v>A679077</v>
      </c>
      <c r="AI588" s="40" t="str">
        <f>IFERROR(VLOOKUP(AH588,AKT!$E$4:$G$350,3,FALSE),"")</f>
        <v>0942</v>
      </c>
    </row>
    <row r="589" spans="32:35" hidden="1">
      <c r="AF589" s="89" t="s">
        <v>5158</v>
      </c>
      <c r="AG589" s="40" t="s">
        <v>5159</v>
      </c>
      <c r="AH589" s="40" t="str">
        <f t="shared" si="77"/>
        <v>A679077</v>
      </c>
      <c r="AI589" s="40" t="str">
        <f>IFERROR(VLOOKUP(AH589,AKT!$E$4:$G$350,3,FALSE),"")</f>
        <v>0942</v>
      </c>
    </row>
    <row r="590" spans="32:35" hidden="1">
      <c r="AF590" s="89" t="s">
        <v>5160</v>
      </c>
      <c r="AG590" s="40" t="s">
        <v>5161</v>
      </c>
      <c r="AH590" s="40" t="str">
        <f t="shared" si="77"/>
        <v>A679077</v>
      </c>
      <c r="AI590" s="40" t="str">
        <f>IFERROR(VLOOKUP(AH590,AKT!$E$4:$G$350,3,FALSE),"")</f>
        <v>0942</v>
      </c>
    </row>
    <row r="591" spans="32:35" hidden="1">
      <c r="AF591" s="89" t="s">
        <v>5162</v>
      </c>
      <c r="AG591" s="40" t="s">
        <v>5163</v>
      </c>
      <c r="AH591" s="40" t="str">
        <f t="shared" si="77"/>
        <v>A679077</v>
      </c>
      <c r="AI591" s="40" t="str">
        <f>IFERROR(VLOOKUP(AH591,AKT!$E$4:$G$350,3,FALSE),"")</f>
        <v>0942</v>
      </c>
    </row>
    <row r="592" spans="32:35" hidden="1">
      <c r="AF592" s="89" t="s">
        <v>1052</v>
      </c>
      <c r="AG592" s="40" t="s">
        <v>1053</v>
      </c>
      <c r="AH592" s="40" t="str">
        <f t="shared" si="77"/>
        <v>A679077</v>
      </c>
      <c r="AI592" s="40" t="str">
        <f>IFERROR(VLOOKUP(AH592,AKT!$E$4:$G$350,3,FALSE),"")</f>
        <v>0942</v>
      </c>
    </row>
    <row r="593" spans="32:35" hidden="1">
      <c r="AF593" s="89" t="s">
        <v>1597</v>
      </c>
      <c r="AG593" s="40" t="s">
        <v>1598</v>
      </c>
      <c r="AH593" s="40" t="str">
        <f t="shared" si="77"/>
        <v>A679077</v>
      </c>
      <c r="AI593" s="40" t="str">
        <f>IFERROR(VLOOKUP(AH593,AKT!$E$4:$G$350,3,FALSE),"")</f>
        <v>0942</v>
      </c>
    </row>
    <row r="594" spans="32:35" hidden="1">
      <c r="AF594" s="89" t="s">
        <v>1599</v>
      </c>
      <c r="AG594" s="40" t="s">
        <v>1600</v>
      </c>
      <c r="AH594" s="40" t="str">
        <f t="shared" si="77"/>
        <v>A679077</v>
      </c>
      <c r="AI594" s="40" t="str">
        <f>IFERROR(VLOOKUP(AH594,AKT!$E$4:$G$350,3,FALSE),"")</f>
        <v>0942</v>
      </c>
    </row>
    <row r="595" spans="32:35" hidden="1">
      <c r="AF595" s="89" t="s">
        <v>1601</v>
      </c>
      <c r="AG595" s="40" t="s">
        <v>1602</v>
      </c>
      <c r="AH595" s="40" t="str">
        <f t="shared" si="77"/>
        <v>A679077</v>
      </c>
      <c r="AI595" s="40" t="str">
        <f>IFERROR(VLOOKUP(AH595,AKT!$E$4:$G$350,3,FALSE),"")</f>
        <v>0942</v>
      </c>
    </row>
    <row r="596" spans="32:35" hidden="1">
      <c r="AF596" s="89" t="s">
        <v>1603</v>
      </c>
      <c r="AG596" s="40" t="s">
        <v>1604</v>
      </c>
      <c r="AH596" s="40" t="str">
        <f t="shared" si="77"/>
        <v>A679077</v>
      </c>
      <c r="AI596" s="40" t="str">
        <f>IFERROR(VLOOKUP(AH596,AKT!$E$4:$G$350,3,FALSE),"")</f>
        <v>0942</v>
      </c>
    </row>
    <row r="597" spans="32:35" hidden="1">
      <c r="AF597" s="89" t="s">
        <v>1605</v>
      </c>
      <c r="AG597" s="40" t="s">
        <v>1606</v>
      </c>
      <c r="AH597" s="40" t="str">
        <f t="shared" si="77"/>
        <v>A679077</v>
      </c>
      <c r="AI597" s="40" t="str">
        <f>IFERROR(VLOOKUP(AH597,AKT!$E$4:$G$350,3,FALSE),"")</f>
        <v>0942</v>
      </c>
    </row>
    <row r="598" spans="32:35" hidden="1">
      <c r="AF598" s="89" t="s">
        <v>1607</v>
      </c>
      <c r="AG598" s="40" t="s">
        <v>1608</v>
      </c>
      <c r="AH598" s="40" t="str">
        <f t="shared" si="77"/>
        <v>A679077</v>
      </c>
      <c r="AI598" s="40" t="str">
        <f>IFERROR(VLOOKUP(AH598,AKT!$E$4:$G$350,3,FALSE),"")</f>
        <v>0942</v>
      </c>
    </row>
    <row r="599" spans="32:35" hidden="1">
      <c r="AF599" s="89" t="s">
        <v>1609</v>
      </c>
      <c r="AG599" s="40" t="s">
        <v>1610</v>
      </c>
      <c r="AH599" s="40" t="str">
        <f t="shared" si="77"/>
        <v>A679077</v>
      </c>
      <c r="AI599" s="40" t="str">
        <f>IFERROR(VLOOKUP(AH599,AKT!$E$4:$G$350,3,FALSE),"")</f>
        <v>0942</v>
      </c>
    </row>
    <row r="600" spans="32:35" hidden="1">
      <c r="AF600" s="89" t="s">
        <v>1611</v>
      </c>
      <c r="AG600" s="40" t="s">
        <v>1612</v>
      </c>
      <c r="AH600" s="40" t="str">
        <f t="shared" si="77"/>
        <v>A679077</v>
      </c>
      <c r="AI600" s="40" t="str">
        <f>IFERROR(VLOOKUP(AH600,AKT!$E$4:$G$350,3,FALSE),"")</f>
        <v>0942</v>
      </c>
    </row>
    <row r="601" spans="32:35" hidden="1">
      <c r="AF601" s="89" t="s">
        <v>1613</v>
      </c>
      <c r="AG601" s="40" t="s">
        <v>1614</v>
      </c>
      <c r="AH601" s="40" t="str">
        <f t="shared" si="77"/>
        <v>A679077</v>
      </c>
      <c r="AI601" s="40" t="str">
        <f>IFERROR(VLOOKUP(AH601,AKT!$E$4:$G$350,3,FALSE),"")</f>
        <v>0942</v>
      </c>
    </row>
    <row r="602" spans="32:35" hidden="1">
      <c r="AF602" s="89" t="s">
        <v>1615</v>
      </c>
      <c r="AG602" s="40" t="s">
        <v>1616</v>
      </c>
      <c r="AH602" s="40" t="str">
        <f t="shared" si="77"/>
        <v>A679077</v>
      </c>
      <c r="AI602" s="40" t="str">
        <f>IFERROR(VLOOKUP(AH602,AKT!$E$4:$G$350,3,FALSE),"")</f>
        <v>0942</v>
      </c>
    </row>
    <row r="603" spans="32:35" hidden="1">
      <c r="AF603" s="89" t="s">
        <v>1617</v>
      </c>
      <c r="AG603" s="40" t="s">
        <v>1618</v>
      </c>
      <c r="AH603" s="40" t="str">
        <f t="shared" si="77"/>
        <v>A679077</v>
      </c>
      <c r="AI603" s="40" t="str">
        <f>IFERROR(VLOOKUP(AH603,AKT!$E$4:$G$350,3,FALSE),"")</f>
        <v>0942</v>
      </c>
    </row>
    <row r="604" spans="32:35" hidden="1">
      <c r="AF604" s="89" t="s">
        <v>1619</v>
      </c>
      <c r="AG604" s="40" t="s">
        <v>1620</v>
      </c>
      <c r="AH604" s="40" t="str">
        <f t="shared" si="77"/>
        <v>A679077</v>
      </c>
      <c r="AI604" s="40" t="str">
        <f>IFERROR(VLOOKUP(AH604,AKT!$E$4:$G$350,3,FALSE),"")</f>
        <v>0942</v>
      </c>
    </row>
    <row r="605" spans="32:35" hidden="1">
      <c r="AF605" s="89" t="s">
        <v>1621</v>
      </c>
      <c r="AG605" s="40" t="s">
        <v>1622</v>
      </c>
      <c r="AH605" s="40" t="str">
        <f t="shared" si="77"/>
        <v>A679077</v>
      </c>
      <c r="AI605" s="40" t="str">
        <f>IFERROR(VLOOKUP(AH605,AKT!$E$4:$G$350,3,FALSE),"")</f>
        <v>0942</v>
      </c>
    </row>
    <row r="606" spans="32:35" hidden="1">
      <c r="AF606" s="89" t="s">
        <v>1623</v>
      </c>
      <c r="AG606" s="40" t="s">
        <v>1624</v>
      </c>
      <c r="AH606" s="40" t="str">
        <f t="shared" si="77"/>
        <v>A679077</v>
      </c>
      <c r="AI606" s="40" t="str">
        <f>IFERROR(VLOOKUP(AH606,AKT!$E$4:$G$350,3,FALSE),"")</f>
        <v>0942</v>
      </c>
    </row>
    <row r="607" spans="32:35" hidden="1">
      <c r="AF607" s="89" t="s">
        <v>1625</v>
      </c>
      <c r="AG607" s="40" t="s">
        <v>1626</v>
      </c>
      <c r="AH607" s="40" t="str">
        <f t="shared" si="77"/>
        <v>A679077</v>
      </c>
      <c r="AI607" s="40" t="str">
        <f>IFERROR(VLOOKUP(AH607,AKT!$E$4:$G$350,3,FALSE),"")</f>
        <v>0942</v>
      </c>
    </row>
    <row r="608" spans="32:35" hidden="1">
      <c r="AF608" s="89" t="s">
        <v>1627</v>
      </c>
      <c r="AG608" s="40" t="s">
        <v>1628</v>
      </c>
      <c r="AH608" s="40" t="str">
        <f t="shared" si="77"/>
        <v>A679077</v>
      </c>
      <c r="AI608" s="40" t="str">
        <f>IFERROR(VLOOKUP(AH608,AKT!$E$4:$G$350,3,FALSE),"")</f>
        <v>0942</v>
      </c>
    </row>
    <row r="609" spans="32:35" hidden="1">
      <c r="AF609" s="89" t="s">
        <v>1629</v>
      </c>
      <c r="AG609" s="40" t="s">
        <v>1630</v>
      </c>
      <c r="AH609" s="40" t="str">
        <f t="shared" si="77"/>
        <v>A679077</v>
      </c>
      <c r="AI609" s="40" t="str">
        <f>IFERROR(VLOOKUP(AH609,AKT!$E$4:$G$350,3,FALSE),"")</f>
        <v>0942</v>
      </c>
    </row>
    <row r="610" spans="32:35" hidden="1">
      <c r="AF610" s="89" t="s">
        <v>5164</v>
      </c>
      <c r="AG610" s="40" t="s">
        <v>5165</v>
      </c>
      <c r="AH610" s="40" t="str">
        <f t="shared" si="77"/>
        <v>A679077</v>
      </c>
      <c r="AI610" s="40" t="str">
        <f>IFERROR(VLOOKUP(AH610,AKT!$E$4:$G$350,3,FALSE),"")</f>
        <v>0942</v>
      </c>
    </row>
    <row r="611" spans="32:35" hidden="1">
      <c r="AF611" s="89" t="s">
        <v>1631</v>
      </c>
      <c r="AG611" s="40" t="s">
        <v>1632</v>
      </c>
      <c r="AH611" s="40" t="str">
        <f t="shared" si="77"/>
        <v>A679077</v>
      </c>
      <c r="AI611" s="40" t="str">
        <f>IFERROR(VLOOKUP(AH611,AKT!$E$4:$G$350,3,FALSE),"")</f>
        <v>0942</v>
      </c>
    </row>
    <row r="612" spans="32:35" hidden="1">
      <c r="AF612" s="89" t="s">
        <v>5166</v>
      </c>
      <c r="AG612" s="40" t="s">
        <v>5167</v>
      </c>
      <c r="AH612" s="40" t="str">
        <f t="shared" si="77"/>
        <v>A679077</v>
      </c>
      <c r="AI612" s="40" t="str">
        <f>IFERROR(VLOOKUP(AH612,AKT!$E$4:$G$350,3,FALSE),"")</f>
        <v>0942</v>
      </c>
    </row>
    <row r="613" spans="32:35" hidden="1">
      <c r="AF613" s="89" t="s">
        <v>5168</v>
      </c>
      <c r="AG613" s="40" t="s">
        <v>5169</v>
      </c>
      <c r="AH613" s="40" t="str">
        <f t="shared" si="77"/>
        <v>A679077</v>
      </c>
      <c r="AI613" s="40" t="str">
        <f>IFERROR(VLOOKUP(AH613,AKT!$E$4:$G$350,3,FALSE),"")</f>
        <v>0942</v>
      </c>
    </row>
    <row r="614" spans="32:35" hidden="1">
      <c r="AF614" s="89" t="s">
        <v>1633</v>
      </c>
      <c r="AG614" s="40" t="s">
        <v>1634</v>
      </c>
      <c r="AH614" s="40" t="str">
        <f t="shared" si="77"/>
        <v>A679077</v>
      </c>
      <c r="AI614" s="40" t="str">
        <f>IFERROR(VLOOKUP(AH614,AKT!$E$4:$G$350,3,FALSE),"")</f>
        <v>0942</v>
      </c>
    </row>
    <row r="615" spans="32:35" hidden="1">
      <c r="AF615" s="89" t="s">
        <v>1635</v>
      </c>
      <c r="AG615" s="40" t="s">
        <v>1636</v>
      </c>
      <c r="AH615" s="40" t="str">
        <f t="shared" si="77"/>
        <v>A679077</v>
      </c>
      <c r="AI615" s="40" t="str">
        <f>IFERROR(VLOOKUP(AH615,AKT!$E$4:$G$350,3,FALSE),"")</f>
        <v>0942</v>
      </c>
    </row>
    <row r="616" spans="32:35" hidden="1">
      <c r="AF616" s="89" t="s">
        <v>1637</v>
      </c>
      <c r="AG616" s="40" t="s">
        <v>1638</v>
      </c>
      <c r="AH616" s="40" t="str">
        <f t="shared" si="77"/>
        <v>A679077</v>
      </c>
      <c r="AI616" s="40" t="str">
        <f>IFERROR(VLOOKUP(AH616,AKT!$E$4:$G$350,3,FALSE),"")</f>
        <v>0942</v>
      </c>
    </row>
    <row r="617" spans="32:35" hidden="1">
      <c r="AF617" s="89" t="s">
        <v>1639</v>
      </c>
      <c r="AG617" s="40" t="s">
        <v>1640</v>
      </c>
      <c r="AH617" s="40" t="str">
        <f t="shared" si="77"/>
        <v>A679077</v>
      </c>
      <c r="AI617" s="40" t="str">
        <f>IFERROR(VLOOKUP(AH617,AKT!$E$4:$G$350,3,FALSE),"")</f>
        <v>0942</v>
      </c>
    </row>
    <row r="618" spans="32:35" hidden="1">
      <c r="AF618" s="89" t="s">
        <v>1641</v>
      </c>
      <c r="AG618" s="40" t="s">
        <v>1642</v>
      </c>
      <c r="AH618" s="40" t="str">
        <f t="shared" si="77"/>
        <v>A679077</v>
      </c>
      <c r="AI618" s="40" t="str">
        <f>IFERROR(VLOOKUP(AH618,AKT!$E$4:$G$350,3,FALSE),"")</f>
        <v>0942</v>
      </c>
    </row>
    <row r="619" spans="32:35" hidden="1">
      <c r="AF619" s="89" t="s">
        <v>1643</v>
      </c>
      <c r="AG619" s="40" t="s">
        <v>1644</v>
      </c>
      <c r="AH619" s="40" t="str">
        <f t="shared" si="77"/>
        <v>A679077</v>
      </c>
      <c r="AI619" s="40" t="str">
        <f>IFERROR(VLOOKUP(AH619,AKT!$E$4:$G$350,3,FALSE),"")</f>
        <v>0942</v>
      </c>
    </row>
    <row r="620" spans="32:35" hidden="1">
      <c r="AF620" s="89" t="s">
        <v>1645</v>
      </c>
      <c r="AG620" s="40" t="s">
        <v>1646</v>
      </c>
      <c r="AH620" s="40" t="str">
        <f t="shared" si="77"/>
        <v>A679077</v>
      </c>
      <c r="AI620" s="40" t="str">
        <f>IFERROR(VLOOKUP(AH620,AKT!$E$4:$G$350,3,FALSE),"")</f>
        <v>0942</v>
      </c>
    </row>
    <row r="621" spans="32:35" hidden="1">
      <c r="AF621" s="89" t="s">
        <v>1647</v>
      </c>
      <c r="AG621" s="40" t="s">
        <v>1648</v>
      </c>
      <c r="AH621" s="40" t="str">
        <f t="shared" si="77"/>
        <v>A679077</v>
      </c>
      <c r="AI621" s="40" t="str">
        <f>IFERROR(VLOOKUP(AH621,AKT!$E$4:$G$350,3,FALSE),"")</f>
        <v>0942</v>
      </c>
    </row>
    <row r="622" spans="32:35" hidden="1">
      <c r="AF622" s="89" t="s">
        <v>5170</v>
      </c>
      <c r="AG622" s="40" t="s">
        <v>5171</v>
      </c>
      <c r="AH622" s="40" t="str">
        <f t="shared" si="77"/>
        <v>A679077</v>
      </c>
      <c r="AI622" s="40" t="str">
        <f>IFERROR(VLOOKUP(AH622,AKT!$E$4:$G$350,3,FALSE),"")</f>
        <v>0942</v>
      </c>
    </row>
    <row r="623" spans="32:35" hidden="1">
      <c r="AF623" s="89" t="s">
        <v>1649</v>
      </c>
      <c r="AG623" s="40" t="s">
        <v>732</v>
      </c>
      <c r="AH623" s="40" t="str">
        <f t="shared" si="77"/>
        <v>A679077</v>
      </c>
      <c r="AI623" s="40" t="str">
        <f>IFERROR(VLOOKUP(AH623,AKT!$E$4:$G$350,3,FALSE),"")</f>
        <v>0942</v>
      </c>
    </row>
    <row r="624" spans="32:35" hidden="1">
      <c r="AF624" s="89" t="s">
        <v>1650</v>
      </c>
      <c r="AG624" s="40" t="s">
        <v>917</v>
      </c>
      <c r="AH624" s="40" t="str">
        <f t="shared" si="77"/>
        <v>A679077</v>
      </c>
      <c r="AI624" s="40" t="str">
        <f>IFERROR(VLOOKUP(AH624,AKT!$E$4:$G$350,3,FALSE),"")</f>
        <v>0942</v>
      </c>
    </row>
    <row r="625" spans="32:35" hidden="1">
      <c r="AF625" s="89" t="s">
        <v>5172</v>
      </c>
      <c r="AG625" s="40" t="s">
        <v>5173</v>
      </c>
      <c r="AH625" s="40" t="str">
        <f t="shared" si="77"/>
        <v>A679077</v>
      </c>
      <c r="AI625" s="40" t="str">
        <f>IFERROR(VLOOKUP(AH625,AKT!$E$4:$G$350,3,FALSE),"")</f>
        <v>0942</v>
      </c>
    </row>
    <row r="626" spans="32:35" hidden="1">
      <c r="AF626" s="89" t="s">
        <v>5174</v>
      </c>
      <c r="AG626" s="40" t="s">
        <v>5175</v>
      </c>
      <c r="AH626" s="40" t="str">
        <f t="shared" si="77"/>
        <v>A679077</v>
      </c>
      <c r="AI626" s="40" t="str">
        <f>IFERROR(VLOOKUP(AH626,AKT!$E$4:$G$350,3,FALSE),"")</f>
        <v>0942</v>
      </c>
    </row>
    <row r="627" spans="32:35" hidden="1">
      <c r="AF627" s="89" t="s">
        <v>5176</v>
      </c>
      <c r="AG627" s="40" t="s">
        <v>5177</v>
      </c>
      <c r="AH627" s="40" t="str">
        <f t="shared" si="77"/>
        <v>A679077</v>
      </c>
      <c r="AI627" s="40" t="str">
        <f>IFERROR(VLOOKUP(AH627,AKT!$E$4:$G$350,3,FALSE),"")</f>
        <v>0942</v>
      </c>
    </row>
    <row r="628" spans="32:35" hidden="1">
      <c r="AF628" s="89" t="s">
        <v>5178</v>
      </c>
      <c r="AG628" s="40" t="s">
        <v>5179</v>
      </c>
      <c r="AH628" s="40" t="str">
        <f t="shared" si="77"/>
        <v>A679077</v>
      </c>
      <c r="AI628" s="40" t="str">
        <f>IFERROR(VLOOKUP(AH628,AKT!$E$4:$G$350,3,FALSE),"")</f>
        <v>0942</v>
      </c>
    </row>
    <row r="629" spans="32:35" hidden="1">
      <c r="AF629" s="89" t="s">
        <v>5180</v>
      </c>
      <c r="AG629" s="40" t="s">
        <v>5181</v>
      </c>
      <c r="AH629" s="40" t="str">
        <f t="shared" si="77"/>
        <v>A679077</v>
      </c>
      <c r="AI629" s="40" t="str">
        <f>IFERROR(VLOOKUP(AH629,AKT!$E$4:$G$350,3,FALSE),"")</f>
        <v>0942</v>
      </c>
    </row>
    <row r="630" spans="32:35" hidden="1">
      <c r="AF630" s="89" t="s">
        <v>5182</v>
      </c>
      <c r="AG630" s="40" t="s">
        <v>5183</v>
      </c>
      <c r="AH630" s="40" t="str">
        <f t="shared" si="77"/>
        <v>A679077</v>
      </c>
      <c r="AI630" s="40" t="str">
        <f>IFERROR(VLOOKUP(AH630,AKT!$E$4:$G$350,3,FALSE),"")</f>
        <v>0942</v>
      </c>
    </row>
    <row r="631" spans="32:35" hidden="1">
      <c r="AF631" s="89" t="s">
        <v>5184</v>
      </c>
      <c r="AG631" s="40" t="s">
        <v>5185</v>
      </c>
      <c r="AH631" s="40" t="str">
        <f t="shared" si="77"/>
        <v>A679077</v>
      </c>
      <c r="AI631" s="40" t="str">
        <f>IFERROR(VLOOKUP(AH631,AKT!$E$4:$G$350,3,FALSE),"")</f>
        <v>0942</v>
      </c>
    </row>
    <row r="632" spans="32:35" hidden="1">
      <c r="AF632" s="89" t="s">
        <v>1651</v>
      </c>
      <c r="AG632" s="40" t="s">
        <v>1652</v>
      </c>
      <c r="AH632" s="40" t="str">
        <f t="shared" si="77"/>
        <v>A679077</v>
      </c>
      <c r="AI632" s="40" t="str">
        <f>IFERROR(VLOOKUP(AH632,AKT!$E$4:$G$350,3,FALSE),"")</f>
        <v>0942</v>
      </c>
    </row>
    <row r="633" spans="32:35" hidden="1">
      <c r="AF633" s="89" t="s">
        <v>5186</v>
      </c>
      <c r="AG633" s="40" t="s">
        <v>5187</v>
      </c>
      <c r="AH633" s="40" t="str">
        <f t="shared" si="77"/>
        <v>A679077</v>
      </c>
      <c r="AI633" s="40" t="str">
        <f>IFERROR(VLOOKUP(AH633,AKT!$E$4:$G$350,3,FALSE),"")</f>
        <v>0942</v>
      </c>
    </row>
    <row r="634" spans="32:35" hidden="1">
      <c r="AF634" s="89" t="s">
        <v>1653</v>
      </c>
      <c r="AG634" s="40" t="s">
        <v>1654</v>
      </c>
      <c r="AH634" s="40" t="str">
        <f t="shared" si="77"/>
        <v>A679077</v>
      </c>
      <c r="AI634" s="40" t="str">
        <f>IFERROR(VLOOKUP(AH634,AKT!$E$4:$G$350,3,FALSE),"")</f>
        <v>0942</v>
      </c>
    </row>
    <row r="635" spans="32:35" hidden="1">
      <c r="AF635" s="89" t="s">
        <v>5188</v>
      </c>
      <c r="AG635" s="40" t="s">
        <v>5189</v>
      </c>
      <c r="AH635" s="40" t="str">
        <f t="shared" si="77"/>
        <v>A679077</v>
      </c>
      <c r="AI635" s="40" t="str">
        <f>IFERROR(VLOOKUP(AH635,AKT!$E$4:$G$350,3,FALSE),"")</f>
        <v>0942</v>
      </c>
    </row>
    <row r="636" spans="32:35" hidden="1">
      <c r="AF636" s="89" t="s">
        <v>1655</v>
      </c>
      <c r="AG636" s="40" t="s">
        <v>1656</v>
      </c>
      <c r="AH636" s="40" t="str">
        <f t="shared" si="77"/>
        <v>A679077</v>
      </c>
      <c r="AI636" s="40" t="str">
        <f>IFERROR(VLOOKUP(AH636,AKT!$E$4:$G$350,3,FALSE),"")</f>
        <v>0942</v>
      </c>
    </row>
    <row r="637" spans="32:35" hidden="1">
      <c r="AF637" s="89" t="s">
        <v>5190</v>
      </c>
      <c r="AG637" s="40" t="s">
        <v>5191</v>
      </c>
      <c r="AH637" s="40" t="str">
        <f t="shared" si="77"/>
        <v>A679077</v>
      </c>
      <c r="AI637" s="40" t="str">
        <f>IFERROR(VLOOKUP(AH637,AKT!$E$4:$G$350,3,FALSE),"")</f>
        <v>0942</v>
      </c>
    </row>
    <row r="638" spans="32:35" hidden="1">
      <c r="AF638" s="89" t="s">
        <v>1927</v>
      </c>
      <c r="AG638" s="40" t="s">
        <v>1928</v>
      </c>
      <c r="AH638" s="40" t="str">
        <f t="shared" si="77"/>
        <v>A679077</v>
      </c>
      <c r="AI638" s="40" t="str">
        <f>IFERROR(VLOOKUP(AH638,AKT!$E$4:$G$350,3,FALSE),"")</f>
        <v>0942</v>
      </c>
    </row>
    <row r="639" spans="32:35" hidden="1">
      <c r="AF639" s="89" t="s">
        <v>1929</v>
      </c>
      <c r="AG639" s="40" t="s">
        <v>1930</v>
      </c>
      <c r="AH639" s="40" t="str">
        <f t="shared" si="77"/>
        <v>A679077</v>
      </c>
      <c r="AI639" s="40" t="str">
        <f>IFERROR(VLOOKUP(AH639,AKT!$E$4:$G$350,3,FALSE),"")</f>
        <v>0942</v>
      </c>
    </row>
    <row r="640" spans="32:35" hidden="1">
      <c r="AF640" s="89" t="s">
        <v>1931</v>
      </c>
      <c r="AG640" s="40" t="s">
        <v>1932</v>
      </c>
      <c r="AH640" s="40" t="str">
        <f t="shared" si="77"/>
        <v>A679077</v>
      </c>
      <c r="AI640" s="40" t="str">
        <f>IFERROR(VLOOKUP(AH640,AKT!$E$4:$G$350,3,FALSE),"")</f>
        <v>0942</v>
      </c>
    </row>
    <row r="641" spans="32:35" hidden="1">
      <c r="AF641" s="89" t="s">
        <v>1933</v>
      </c>
      <c r="AG641" s="40" t="s">
        <v>1934</v>
      </c>
      <c r="AH641" s="40" t="str">
        <f t="shared" si="77"/>
        <v>A679077</v>
      </c>
      <c r="AI641" s="40" t="str">
        <f>IFERROR(VLOOKUP(AH641,AKT!$E$4:$G$350,3,FALSE),"")</f>
        <v>0942</v>
      </c>
    </row>
    <row r="642" spans="32:35" hidden="1">
      <c r="AF642" s="89" t="s">
        <v>1935</v>
      </c>
      <c r="AG642" s="40" t="s">
        <v>1936</v>
      </c>
      <c r="AH642" s="40" t="str">
        <f t="shared" si="77"/>
        <v>A679077</v>
      </c>
      <c r="AI642" s="40" t="str">
        <f>IFERROR(VLOOKUP(AH642,AKT!$E$4:$G$350,3,FALSE),"")</f>
        <v>0942</v>
      </c>
    </row>
    <row r="643" spans="32:35" hidden="1">
      <c r="AF643" s="89" t="s">
        <v>5192</v>
      </c>
      <c r="AG643" s="40" t="s">
        <v>5193</v>
      </c>
      <c r="AH643" s="40" t="str">
        <f t="shared" si="77"/>
        <v>A679077</v>
      </c>
      <c r="AI643" s="40" t="str">
        <f>IFERROR(VLOOKUP(AH643,AKT!$E$4:$G$350,3,FALSE),"")</f>
        <v>0942</v>
      </c>
    </row>
    <row r="644" spans="32:35" hidden="1">
      <c r="AF644" s="89" t="s">
        <v>1937</v>
      </c>
      <c r="AG644" s="40" t="s">
        <v>1938</v>
      </c>
      <c r="AH644" s="40" t="str">
        <f t="shared" si="77"/>
        <v>A679077</v>
      </c>
      <c r="AI644" s="40" t="str">
        <f>IFERROR(VLOOKUP(AH644,AKT!$E$4:$G$350,3,FALSE),"")</f>
        <v>0942</v>
      </c>
    </row>
    <row r="645" spans="32:35" hidden="1">
      <c r="AF645" s="89" t="s">
        <v>1939</v>
      </c>
      <c r="AG645" s="40" t="s">
        <v>1940</v>
      </c>
      <c r="AH645" s="40" t="str">
        <f t="shared" si="77"/>
        <v>A679077</v>
      </c>
      <c r="AI645" s="40" t="str">
        <f>IFERROR(VLOOKUP(AH645,AKT!$E$4:$G$350,3,FALSE),"")</f>
        <v>0942</v>
      </c>
    </row>
    <row r="646" spans="32:35" hidden="1">
      <c r="AF646" s="89" t="s">
        <v>1941</v>
      </c>
      <c r="AG646" s="40" t="s">
        <v>1942</v>
      </c>
      <c r="AH646" s="40" t="str">
        <f t="shared" si="77"/>
        <v>A679077</v>
      </c>
      <c r="AI646" s="40" t="str">
        <f>IFERROR(VLOOKUP(AH646,AKT!$E$4:$G$350,3,FALSE),"")</f>
        <v>0942</v>
      </c>
    </row>
    <row r="647" spans="32:35" hidden="1">
      <c r="AF647" s="89" t="s">
        <v>1943</v>
      </c>
      <c r="AG647" s="40" t="s">
        <v>1944</v>
      </c>
      <c r="AH647" s="40" t="str">
        <f t="shared" si="77"/>
        <v>A679077</v>
      </c>
      <c r="AI647" s="40" t="str">
        <f>IFERROR(VLOOKUP(AH647,AKT!$E$4:$G$350,3,FALSE),"")</f>
        <v>0942</v>
      </c>
    </row>
    <row r="648" spans="32:35" hidden="1">
      <c r="AF648" s="89" t="s">
        <v>1945</v>
      </c>
      <c r="AG648" s="40" t="s">
        <v>1946</v>
      </c>
      <c r="AH648" s="40" t="str">
        <f t="shared" si="77"/>
        <v>A679077</v>
      </c>
      <c r="AI648" s="40" t="str">
        <f>IFERROR(VLOOKUP(AH648,AKT!$E$4:$G$350,3,FALSE),"")</f>
        <v>0942</v>
      </c>
    </row>
    <row r="649" spans="32:35" hidden="1">
      <c r="AF649" s="89" t="s">
        <v>1947</v>
      </c>
      <c r="AG649" s="40" t="s">
        <v>1948</v>
      </c>
      <c r="AH649" s="40" t="str">
        <f t="shared" ref="AH649:AH712" si="78">LEFT(AF649,7)</f>
        <v>A679077</v>
      </c>
      <c r="AI649" s="40" t="str">
        <f>IFERROR(VLOOKUP(AH649,AKT!$E$4:$G$350,3,FALSE),"")</f>
        <v>0942</v>
      </c>
    </row>
    <row r="650" spans="32:35" hidden="1">
      <c r="AF650" s="89" t="s">
        <v>1949</v>
      </c>
      <c r="AG650" s="40" t="s">
        <v>1950</v>
      </c>
      <c r="AH650" s="40" t="str">
        <f t="shared" si="78"/>
        <v>A679077</v>
      </c>
      <c r="AI650" s="40" t="str">
        <f>IFERROR(VLOOKUP(AH650,AKT!$E$4:$G$350,3,FALSE),"")</f>
        <v>0942</v>
      </c>
    </row>
    <row r="651" spans="32:35" hidden="1">
      <c r="AF651" s="89" t="s">
        <v>5194</v>
      </c>
      <c r="AG651" s="40" t="s">
        <v>5195</v>
      </c>
      <c r="AH651" s="40" t="str">
        <f t="shared" si="78"/>
        <v>A679077</v>
      </c>
      <c r="AI651" s="40" t="str">
        <f>IFERROR(VLOOKUP(AH651,AKT!$E$4:$G$350,3,FALSE),"")</f>
        <v>0942</v>
      </c>
    </row>
    <row r="652" spans="32:35" hidden="1">
      <c r="AF652" s="89" t="s">
        <v>1951</v>
      </c>
      <c r="AG652" s="40" t="s">
        <v>1952</v>
      </c>
      <c r="AH652" s="40" t="str">
        <f t="shared" si="78"/>
        <v>A679077</v>
      </c>
      <c r="AI652" s="40" t="str">
        <f>IFERROR(VLOOKUP(AH652,AKT!$E$4:$G$350,3,FALSE),"")</f>
        <v>0942</v>
      </c>
    </row>
    <row r="653" spans="32:35" hidden="1">
      <c r="AF653" s="89" t="s">
        <v>1953</v>
      </c>
      <c r="AG653" s="40" t="s">
        <v>1954</v>
      </c>
      <c r="AH653" s="40" t="str">
        <f t="shared" si="78"/>
        <v>A679077</v>
      </c>
      <c r="AI653" s="40" t="str">
        <f>IFERROR(VLOOKUP(AH653,AKT!$E$4:$G$350,3,FALSE),"")</f>
        <v>0942</v>
      </c>
    </row>
    <row r="654" spans="32:35" hidden="1">
      <c r="AF654" s="89" t="s">
        <v>5196</v>
      </c>
      <c r="AG654" s="40" t="s">
        <v>5197</v>
      </c>
      <c r="AH654" s="40" t="str">
        <f t="shared" si="78"/>
        <v>A679077</v>
      </c>
      <c r="AI654" s="40" t="str">
        <f>IFERROR(VLOOKUP(AH654,AKT!$E$4:$G$350,3,FALSE),"")</f>
        <v>0942</v>
      </c>
    </row>
    <row r="655" spans="32:35" hidden="1">
      <c r="AF655" s="89" t="s">
        <v>5198</v>
      </c>
      <c r="AG655" s="40" t="s">
        <v>5199</v>
      </c>
      <c r="AH655" s="40" t="str">
        <f t="shared" si="78"/>
        <v>A679077</v>
      </c>
      <c r="AI655" s="40" t="str">
        <f>IFERROR(VLOOKUP(AH655,AKT!$E$4:$G$350,3,FALSE),"")</f>
        <v>0942</v>
      </c>
    </row>
    <row r="656" spans="32:35" hidden="1">
      <c r="AF656" s="89" t="s">
        <v>5200</v>
      </c>
      <c r="AG656" s="40" t="s">
        <v>5201</v>
      </c>
      <c r="AH656" s="40" t="str">
        <f t="shared" si="78"/>
        <v>A679077</v>
      </c>
      <c r="AI656" s="40" t="str">
        <f>IFERROR(VLOOKUP(AH656,AKT!$E$4:$G$350,3,FALSE),"")</f>
        <v>0942</v>
      </c>
    </row>
    <row r="657" spans="32:35" hidden="1">
      <c r="AF657" s="89" t="s">
        <v>5202</v>
      </c>
      <c r="AG657" s="40" t="s">
        <v>5203</v>
      </c>
      <c r="AH657" s="40" t="str">
        <f t="shared" si="78"/>
        <v>A679077</v>
      </c>
      <c r="AI657" s="40" t="str">
        <f>IFERROR(VLOOKUP(AH657,AKT!$E$4:$G$350,3,FALSE),"")</f>
        <v>0942</v>
      </c>
    </row>
    <row r="658" spans="32:35" hidden="1">
      <c r="AF658" s="89" t="s">
        <v>5204</v>
      </c>
      <c r="AG658" s="40" t="s">
        <v>1955</v>
      </c>
      <c r="AH658" s="40" t="str">
        <f t="shared" si="78"/>
        <v>A679077</v>
      </c>
      <c r="AI658" s="40" t="str">
        <f>IFERROR(VLOOKUP(AH658,AKT!$E$4:$G$350,3,FALSE),"")</f>
        <v>0942</v>
      </c>
    </row>
    <row r="659" spans="32:35" hidden="1">
      <c r="AF659" s="89" t="s">
        <v>5205</v>
      </c>
      <c r="AG659" s="40" t="s">
        <v>5206</v>
      </c>
      <c r="AH659" s="40" t="str">
        <f t="shared" si="78"/>
        <v>A679077</v>
      </c>
      <c r="AI659" s="40" t="str">
        <f>IFERROR(VLOOKUP(AH659,AKT!$E$4:$G$350,3,FALSE),"")</f>
        <v>0942</v>
      </c>
    </row>
    <row r="660" spans="32:35" hidden="1">
      <c r="AF660" s="89" t="s">
        <v>5207</v>
      </c>
      <c r="AG660" s="40" t="s">
        <v>5208</v>
      </c>
      <c r="AH660" s="40" t="str">
        <f t="shared" si="78"/>
        <v>A679077</v>
      </c>
      <c r="AI660" s="40" t="str">
        <f>IFERROR(VLOOKUP(AH660,AKT!$E$4:$G$350,3,FALSE),"")</f>
        <v>0942</v>
      </c>
    </row>
    <row r="661" spans="32:35" hidden="1">
      <c r="AF661" s="89" t="s">
        <v>1956</v>
      </c>
      <c r="AG661" s="40" t="s">
        <v>1957</v>
      </c>
      <c r="AH661" s="40" t="str">
        <f t="shared" si="78"/>
        <v>A679077</v>
      </c>
      <c r="AI661" s="40" t="str">
        <f>IFERROR(VLOOKUP(AH661,AKT!$E$4:$G$350,3,FALSE),"")</f>
        <v>0942</v>
      </c>
    </row>
    <row r="662" spans="32:35" hidden="1">
      <c r="AF662" s="89" t="s">
        <v>5209</v>
      </c>
      <c r="AG662" s="40" t="s">
        <v>5210</v>
      </c>
      <c r="AH662" s="40" t="str">
        <f t="shared" si="78"/>
        <v>A679077</v>
      </c>
      <c r="AI662" s="40" t="str">
        <f>IFERROR(VLOOKUP(AH662,AKT!$E$4:$G$350,3,FALSE),"")</f>
        <v>0942</v>
      </c>
    </row>
    <row r="663" spans="32:35" hidden="1">
      <c r="AF663" s="89" t="s">
        <v>5211</v>
      </c>
      <c r="AG663" s="40" t="s">
        <v>1925</v>
      </c>
      <c r="AH663" s="40" t="str">
        <f t="shared" si="78"/>
        <v>A679077</v>
      </c>
      <c r="AI663" s="40" t="str">
        <f>IFERROR(VLOOKUP(AH663,AKT!$E$4:$G$350,3,FALSE),"")</f>
        <v>0942</v>
      </c>
    </row>
    <row r="664" spans="32:35" hidden="1">
      <c r="AF664" s="89" t="s">
        <v>3313</v>
      </c>
      <c r="AG664" s="40" t="s">
        <v>3314</v>
      </c>
      <c r="AH664" s="40" t="str">
        <f t="shared" si="78"/>
        <v>A679077</v>
      </c>
      <c r="AI664" s="40" t="str">
        <f>IFERROR(VLOOKUP(AH664,AKT!$E$4:$G$350,3,FALSE),"")</f>
        <v>0942</v>
      </c>
    </row>
    <row r="665" spans="32:35" hidden="1">
      <c r="AF665" s="89" t="s">
        <v>3315</v>
      </c>
      <c r="AG665" s="40" t="s">
        <v>3316</v>
      </c>
      <c r="AH665" s="40" t="str">
        <f t="shared" si="78"/>
        <v>A679077</v>
      </c>
      <c r="AI665" s="40" t="str">
        <f>IFERROR(VLOOKUP(AH665,AKT!$E$4:$G$350,3,FALSE),"")</f>
        <v>0942</v>
      </c>
    </row>
    <row r="666" spans="32:35" hidden="1">
      <c r="AF666" s="89" t="s">
        <v>3317</v>
      </c>
      <c r="AG666" s="40" t="s">
        <v>1043</v>
      </c>
      <c r="AH666" s="40" t="str">
        <f t="shared" si="78"/>
        <v>A679077</v>
      </c>
      <c r="AI666" s="40" t="str">
        <f>IFERROR(VLOOKUP(AH666,AKT!$E$4:$G$350,3,FALSE),"")</f>
        <v>0942</v>
      </c>
    </row>
    <row r="667" spans="32:35" hidden="1">
      <c r="AF667" s="89" t="s">
        <v>3318</v>
      </c>
      <c r="AG667" s="40" t="s">
        <v>3319</v>
      </c>
      <c r="AH667" s="40" t="str">
        <f t="shared" si="78"/>
        <v>A679077</v>
      </c>
      <c r="AI667" s="40" t="str">
        <f>IFERROR(VLOOKUP(AH667,AKT!$E$4:$G$350,3,FALSE),"")</f>
        <v>0942</v>
      </c>
    </row>
    <row r="668" spans="32:35" hidden="1">
      <c r="AF668" s="89" t="s">
        <v>3320</v>
      </c>
      <c r="AG668" s="40" t="s">
        <v>1707</v>
      </c>
      <c r="AH668" s="40" t="str">
        <f t="shared" si="78"/>
        <v>A679077</v>
      </c>
      <c r="AI668" s="40" t="str">
        <f>IFERROR(VLOOKUP(AH668,AKT!$E$4:$G$350,3,FALSE),"")</f>
        <v>0942</v>
      </c>
    </row>
    <row r="669" spans="32:35" hidden="1">
      <c r="AF669" s="89" t="s">
        <v>3321</v>
      </c>
      <c r="AG669" s="40" t="s">
        <v>3322</v>
      </c>
      <c r="AH669" s="40" t="str">
        <f t="shared" si="78"/>
        <v>A679077</v>
      </c>
      <c r="AI669" s="40" t="str">
        <f>IFERROR(VLOOKUP(AH669,AKT!$E$4:$G$350,3,FALSE),"")</f>
        <v>0942</v>
      </c>
    </row>
    <row r="670" spans="32:35" hidden="1">
      <c r="AF670" s="89" t="s">
        <v>3323</v>
      </c>
      <c r="AG670" s="40" t="s">
        <v>3324</v>
      </c>
      <c r="AH670" s="40" t="str">
        <f t="shared" si="78"/>
        <v>A679077</v>
      </c>
      <c r="AI670" s="40" t="str">
        <f>IFERROR(VLOOKUP(AH670,AKT!$E$4:$G$350,3,FALSE),"")</f>
        <v>0942</v>
      </c>
    </row>
    <row r="671" spans="32:35" hidden="1">
      <c r="AF671" s="89" t="s">
        <v>3325</v>
      </c>
      <c r="AG671" s="40" t="s">
        <v>3326</v>
      </c>
      <c r="AH671" s="40" t="str">
        <f t="shared" si="78"/>
        <v>A679077</v>
      </c>
      <c r="AI671" s="40" t="str">
        <f>IFERROR(VLOOKUP(AH671,AKT!$E$4:$G$350,3,FALSE),"")</f>
        <v>0942</v>
      </c>
    </row>
    <row r="672" spans="32:35" hidden="1">
      <c r="AF672" s="89" t="s">
        <v>3327</v>
      </c>
      <c r="AG672" s="40" t="s">
        <v>3328</v>
      </c>
      <c r="AH672" s="40" t="str">
        <f t="shared" si="78"/>
        <v>A679077</v>
      </c>
      <c r="AI672" s="40" t="str">
        <f>IFERROR(VLOOKUP(AH672,AKT!$E$4:$G$350,3,FALSE),"")</f>
        <v>0942</v>
      </c>
    </row>
    <row r="673" spans="32:35" hidden="1">
      <c r="AF673" s="89" t="s">
        <v>3329</v>
      </c>
      <c r="AG673" s="40" t="s">
        <v>3330</v>
      </c>
      <c r="AH673" s="40" t="str">
        <f t="shared" si="78"/>
        <v>A679077</v>
      </c>
      <c r="AI673" s="40" t="str">
        <f>IFERROR(VLOOKUP(AH673,AKT!$E$4:$G$350,3,FALSE),"")</f>
        <v>0942</v>
      </c>
    </row>
    <row r="674" spans="32:35" hidden="1">
      <c r="AF674" s="89" t="s">
        <v>3331</v>
      </c>
      <c r="AG674" s="40" t="s">
        <v>1955</v>
      </c>
      <c r="AH674" s="40" t="str">
        <f t="shared" si="78"/>
        <v>A679077</v>
      </c>
      <c r="AI674" s="40" t="str">
        <f>IFERROR(VLOOKUP(AH674,AKT!$E$4:$G$350,3,FALSE),"")</f>
        <v>0942</v>
      </c>
    </row>
    <row r="675" spans="32:35" hidden="1">
      <c r="AF675" s="89" t="s">
        <v>3332</v>
      </c>
      <c r="AG675" s="40" t="s">
        <v>3333</v>
      </c>
      <c r="AH675" s="40" t="str">
        <f t="shared" si="78"/>
        <v>A679077</v>
      </c>
      <c r="AI675" s="40" t="str">
        <f>IFERROR(VLOOKUP(AH675,AKT!$E$4:$G$350,3,FALSE),"")</f>
        <v>0942</v>
      </c>
    </row>
    <row r="676" spans="32:35" hidden="1">
      <c r="AF676" s="89" t="s">
        <v>3334</v>
      </c>
      <c r="AG676" s="40" t="s">
        <v>3335</v>
      </c>
      <c r="AH676" s="40" t="str">
        <f t="shared" si="78"/>
        <v>A679077</v>
      </c>
      <c r="AI676" s="40" t="str">
        <f>IFERROR(VLOOKUP(AH676,AKT!$E$4:$G$350,3,FALSE),"")</f>
        <v>0942</v>
      </c>
    </row>
    <row r="677" spans="32:35" hidden="1">
      <c r="AF677" s="89" t="s">
        <v>3336</v>
      </c>
      <c r="AG677" s="40" t="s">
        <v>3337</v>
      </c>
      <c r="AH677" s="40" t="str">
        <f t="shared" si="78"/>
        <v>A679077</v>
      </c>
      <c r="AI677" s="40" t="str">
        <f>IFERROR(VLOOKUP(AH677,AKT!$E$4:$G$350,3,FALSE),"")</f>
        <v>0942</v>
      </c>
    </row>
    <row r="678" spans="32:35" hidden="1">
      <c r="AF678" s="89" t="s">
        <v>3338</v>
      </c>
      <c r="AG678" s="40" t="s">
        <v>3339</v>
      </c>
      <c r="AH678" s="40" t="str">
        <f t="shared" si="78"/>
        <v>A679077</v>
      </c>
      <c r="AI678" s="40" t="str">
        <f>IFERROR(VLOOKUP(AH678,AKT!$E$4:$G$350,3,FALSE),"")</f>
        <v>0942</v>
      </c>
    </row>
    <row r="679" spans="32:35" hidden="1">
      <c r="AF679" s="89" t="s">
        <v>3340</v>
      </c>
      <c r="AG679" s="40" t="s">
        <v>3341</v>
      </c>
      <c r="AH679" s="40" t="str">
        <f t="shared" si="78"/>
        <v>A679077</v>
      </c>
      <c r="AI679" s="40" t="str">
        <f>IFERROR(VLOOKUP(AH679,AKT!$E$4:$G$350,3,FALSE),"")</f>
        <v>0942</v>
      </c>
    </row>
    <row r="680" spans="32:35" hidden="1">
      <c r="AF680" s="89" t="s">
        <v>3342</v>
      </c>
      <c r="AG680" s="40" t="s">
        <v>3343</v>
      </c>
      <c r="AH680" s="40" t="str">
        <f t="shared" si="78"/>
        <v>A679077</v>
      </c>
      <c r="AI680" s="40" t="str">
        <f>IFERROR(VLOOKUP(AH680,AKT!$E$4:$G$350,3,FALSE),"")</f>
        <v>0942</v>
      </c>
    </row>
    <row r="681" spans="32:35" hidden="1">
      <c r="AF681" s="89" t="s">
        <v>3344</v>
      </c>
      <c r="AG681" s="40" t="s">
        <v>3345</v>
      </c>
      <c r="AH681" s="40" t="str">
        <f t="shared" si="78"/>
        <v>A679077</v>
      </c>
      <c r="AI681" s="40" t="str">
        <f>IFERROR(VLOOKUP(AH681,AKT!$E$4:$G$350,3,FALSE),"")</f>
        <v>0942</v>
      </c>
    </row>
    <row r="682" spans="32:35" hidden="1">
      <c r="AF682" s="89" t="s">
        <v>3346</v>
      </c>
      <c r="AG682" s="40" t="s">
        <v>3347</v>
      </c>
      <c r="AH682" s="40" t="str">
        <f t="shared" si="78"/>
        <v>A679077</v>
      </c>
      <c r="AI682" s="40" t="str">
        <f>IFERROR(VLOOKUP(AH682,AKT!$E$4:$G$350,3,FALSE),"")</f>
        <v>0942</v>
      </c>
    </row>
    <row r="683" spans="32:35" hidden="1">
      <c r="AF683" s="89" t="s">
        <v>5212</v>
      </c>
      <c r="AG683" s="40" t="s">
        <v>5213</v>
      </c>
      <c r="AH683" s="40" t="str">
        <f t="shared" si="78"/>
        <v>A679077</v>
      </c>
      <c r="AI683" s="40" t="str">
        <f>IFERROR(VLOOKUP(AH683,AKT!$E$4:$G$350,3,FALSE),"")</f>
        <v>0942</v>
      </c>
    </row>
    <row r="684" spans="32:35" hidden="1">
      <c r="AF684" s="89" t="s">
        <v>5214</v>
      </c>
      <c r="AG684" s="40" t="s">
        <v>5215</v>
      </c>
      <c r="AH684" s="40" t="str">
        <f t="shared" si="78"/>
        <v>A679077</v>
      </c>
      <c r="AI684" s="40" t="str">
        <f>IFERROR(VLOOKUP(AH684,AKT!$E$4:$G$350,3,FALSE),"")</f>
        <v>0942</v>
      </c>
    </row>
    <row r="685" spans="32:35" hidden="1">
      <c r="AF685" s="89" t="s">
        <v>5216</v>
      </c>
      <c r="AG685" s="40" t="s">
        <v>5217</v>
      </c>
      <c r="AH685" s="40" t="str">
        <f t="shared" si="78"/>
        <v>A679077</v>
      </c>
      <c r="AI685" s="40" t="str">
        <f>IFERROR(VLOOKUP(AH685,AKT!$E$4:$G$350,3,FALSE),"")</f>
        <v>0942</v>
      </c>
    </row>
    <row r="686" spans="32:35" hidden="1">
      <c r="AF686" s="89" t="s">
        <v>5218</v>
      </c>
      <c r="AG686" s="40" t="s">
        <v>5219</v>
      </c>
      <c r="AH686" s="40" t="str">
        <f t="shared" si="78"/>
        <v>A679077</v>
      </c>
      <c r="AI686" s="40" t="str">
        <f>IFERROR(VLOOKUP(AH686,AKT!$E$4:$G$350,3,FALSE),"")</f>
        <v>0942</v>
      </c>
    </row>
    <row r="687" spans="32:35" hidden="1">
      <c r="AF687" s="89" t="s">
        <v>5220</v>
      </c>
      <c r="AG687" s="40" t="s">
        <v>5221</v>
      </c>
      <c r="AH687" s="40" t="str">
        <f t="shared" si="78"/>
        <v>A679077</v>
      </c>
      <c r="AI687" s="40" t="str">
        <f>IFERROR(VLOOKUP(AH687,AKT!$E$4:$G$350,3,FALSE),"")</f>
        <v>0942</v>
      </c>
    </row>
    <row r="688" spans="32:35" hidden="1">
      <c r="AF688" s="89" t="s">
        <v>5222</v>
      </c>
      <c r="AG688" s="40" t="s">
        <v>5223</v>
      </c>
      <c r="AH688" s="40" t="str">
        <f t="shared" si="78"/>
        <v>A679077</v>
      </c>
      <c r="AI688" s="40" t="str">
        <f>IFERROR(VLOOKUP(AH688,AKT!$E$4:$G$350,3,FALSE),"")</f>
        <v>0942</v>
      </c>
    </row>
    <row r="689" spans="32:35" hidden="1">
      <c r="AF689" s="89" t="s">
        <v>5224</v>
      </c>
      <c r="AG689" s="40" t="s">
        <v>5225</v>
      </c>
      <c r="AH689" s="40" t="str">
        <f t="shared" si="78"/>
        <v>A679077</v>
      </c>
      <c r="AI689" s="40" t="str">
        <f>IFERROR(VLOOKUP(AH689,AKT!$E$4:$G$350,3,FALSE),"")</f>
        <v>0942</v>
      </c>
    </row>
    <row r="690" spans="32:35" hidden="1">
      <c r="AF690" s="89" t="s">
        <v>5226</v>
      </c>
      <c r="AG690" s="40" t="s">
        <v>5227</v>
      </c>
      <c r="AH690" s="40" t="str">
        <f t="shared" si="78"/>
        <v>A679077</v>
      </c>
      <c r="AI690" s="40" t="str">
        <f>IFERROR(VLOOKUP(AH690,AKT!$E$4:$G$350,3,FALSE),"")</f>
        <v>0942</v>
      </c>
    </row>
    <row r="691" spans="32:35" hidden="1">
      <c r="AF691" s="89" t="s">
        <v>5228</v>
      </c>
      <c r="AG691" s="40" t="s">
        <v>5229</v>
      </c>
      <c r="AH691" s="40" t="str">
        <f t="shared" si="78"/>
        <v>A679077</v>
      </c>
      <c r="AI691" s="40" t="str">
        <f>IFERROR(VLOOKUP(AH691,AKT!$E$4:$G$350,3,FALSE),"")</f>
        <v>0942</v>
      </c>
    </row>
    <row r="692" spans="32:35" hidden="1">
      <c r="AF692" s="89" t="s">
        <v>5230</v>
      </c>
      <c r="AG692" s="40" t="s">
        <v>5231</v>
      </c>
      <c r="AH692" s="40" t="str">
        <f t="shared" si="78"/>
        <v>A679077</v>
      </c>
      <c r="AI692" s="40" t="str">
        <f>IFERROR(VLOOKUP(AH692,AKT!$E$4:$G$350,3,FALSE),"")</f>
        <v>0942</v>
      </c>
    </row>
    <row r="693" spans="32:35" hidden="1">
      <c r="AF693" s="89" t="s">
        <v>5232</v>
      </c>
      <c r="AG693" s="40" t="s">
        <v>5233</v>
      </c>
      <c r="AH693" s="40" t="str">
        <f t="shared" si="78"/>
        <v>A679077</v>
      </c>
      <c r="AI693" s="40" t="str">
        <f>IFERROR(VLOOKUP(AH693,AKT!$E$4:$G$350,3,FALSE),"")</f>
        <v>0942</v>
      </c>
    </row>
    <row r="694" spans="32:35" hidden="1">
      <c r="AF694" s="89" t="s">
        <v>5234</v>
      </c>
      <c r="AG694" s="40" t="s">
        <v>5235</v>
      </c>
      <c r="AH694" s="40" t="str">
        <f t="shared" si="78"/>
        <v>A679077</v>
      </c>
      <c r="AI694" s="40" t="str">
        <f>IFERROR(VLOOKUP(AH694,AKT!$E$4:$G$350,3,FALSE),"")</f>
        <v>0942</v>
      </c>
    </row>
    <row r="695" spans="32:35" hidden="1">
      <c r="AF695" s="89" t="s">
        <v>5236</v>
      </c>
      <c r="AG695" s="40" t="s">
        <v>5237</v>
      </c>
      <c r="AH695" s="40" t="str">
        <f t="shared" si="78"/>
        <v>A679077</v>
      </c>
      <c r="AI695" s="40" t="str">
        <f>IFERROR(VLOOKUP(AH695,AKT!$E$4:$G$350,3,FALSE),"")</f>
        <v>0942</v>
      </c>
    </row>
    <row r="696" spans="32:35" hidden="1">
      <c r="AF696" s="89" t="s">
        <v>5238</v>
      </c>
      <c r="AG696" s="40" t="s">
        <v>732</v>
      </c>
      <c r="AH696" s="40" t="str">
        <f t="shared" si="78"/>
        <v>A679077</v>
      </c>
      <c r="AI696" s="40" t="str">
        <f>IFERROR(VLOOKUP(AH696,AKT!$E$4:$G$350,3,FALSE),"")</f>
        <v>0942</v>
      </c>
    </row>
    <row r="697" spans="32:35" hidden="1">
      <c r="AF697" s="89" t="s">
        <v>5239</v>
      </c>
      <c r="AG697" s="40" t="s">
        <v>5240</v>
      </c>
      <c r="AH697" s="40" t="str">
        <f t="shared" si="78"/>
        <v>A679077</v>
      </c>
      <c r="AI697" s="40" t="str">
        <f>IFERROR(VLOOKUP(AH697,AKT!$E$4:$G$350,3,FALSE),"")</f>
        <v>0942</v>
      </c>
    </row>
    <row r="698" spans="32:35" hidden="1">
      <c r="AF698" s="89" t="s">
        <v>5241</v>
      </c>
      <c r="AG698" s="40" t="s">
        <v>5242</v>
      </c>
      <c r="AH698" s="40" t="str">
        <f t="shared" si="78"/>
        <v>A679077</v>
      </c>
      <c r="AI698" s="40" t="str">
        <f>IFERROR(VLOOKUP(AH698,AKT!$E$4:$G$350,3,FALSE),"")</f>
        <v>0942</v>
      </c>
    </row>
    <row r="699" spans="32:35" hidden="1">
      <c r="AF699" s="89" t="s">
        <v>5243</v>
      </c>
      <c r="AG699" s="40" t="s">
        <v>5244</v>
      </c>
      <c r="AH699" s="40" t="str">
        <f t="shared" si="78"/>
        <v>A679077</v>
      </c>
      <c r="AI699" s="40" t="str">
        <f>IFERROR(VLOOKUP(AH699,AKT!$E$4:$G$350,3,FALSE),"")</f>
        <v>0942</v>
      </c>
    </row>
    <row r="700" spans="32:35" hidden="1">
      <c r="AF700" s="89" t="s">
        <v>5245</v>
      </c>
      <c r="AG700" s="40" t="s">
        <v>5246</v>
      </c>
      <c r="AH700" s="40" t="str">
        <f t="shared" si="78"/>
        <v>A679077</v>
      </c>
      <c r="AI700" s="40" t="str">
        <f>IFERROR(VLOOKUP(AH700,AKT!$E$4:$G$350,3,FALSE),"")</f>
        <v>0942</v>
      </c>
    </row>
    <row r="701" spans="32:35" hidden="1">
      <c r="AF701" s="89" t="s">
        <v>5247</v>
      </c>
      <c r="AG701" s="40" t="s">
        <v>5248</v>
      </c>
      <c r="AH701" s="40" t="str">
        <f t="shared" si="78"/>
        <v>A679077</v>
      </c>
      <c r="AI701" s="40" t="str">
        <f>IFERROR(VLOOKUP(AH701,AKT!$E$4:$G$350,3,FALSE),"")</f>
        <v>0942</v>
      </c>
    </row>
    <row r="702" spans="32:35" hidden="1">
      <c r="AF702" s="89" t="s">
        <v>5249</v>
      </c>
      <c r="AG702" s="40" t="s">
        <v>5250</v>
      </c>
      <c r="AH702" s="40" t="str">
        <f t="shared" si="78"/>
        <v>A679077</v>
      </c>
      <c r="AI702" s="40" t="str">
        <f>IFERROR(VLOOKUP(AH702,AKT!$E$4:$G$350,3,FALSE),"")</f>
        <v>0942</v>
      </c>
    </row>
    <row r="703" spans="32:35" hidden="1">
      <c r="AF703" s="89" t="s">
        <v>5251</v>
      </c>
      <c r="AG703" s="40" t="s">
        <v>5252</v>
      </c>
      <c r="AH703" s="40" t="str">
        <f t="shared" si="78"/>
        <v>A679077</v>
      </c>
      <c r="AI703" s="40" t="str">
        <f>IFERROR(VLOOKUP(AH703,AKT!$E$4:$G$350,3,FALSE),"")</f>
        <v>0942</v>
      </c>
    </row>
    <row r="704" spans="32:35" hidden="1">
      <c r="AF704" s="89" t="s">
        <v>5253</v>
      </c>
      <c r="AG704" s="40" t="s">
        <v>5254</v>
      </c>
      <c r="AH704" s="40" t="str">
        <f t="shared" si="78"/>
        <v>A679077</v>
      </c>
      <c r="AI704" s="40" t="str">
        <f>IFERROR(VLOOKUP(AH704,AKT!$E$4:$G$350,3,FALSE),"")</f>
        <v>0942</v>
      </c>
    </row>
    <row r="705" spans="32:35" hidden="1">
      <c r="AF705" s="89" t="s">
        <v>5255</v>
      </c>
      <c r="AG705" s="40" t="s">
        <v>5256</v>
      </c>
      <c r="AH705" s="40" t="str">
        <f t="shared" si="78"/>
        <v>A679077</v>
      </c>
      <c r="AI705" s="40" t="str">
        <f>IFERROR(VLOOKUP(AH705,AKT!$E$4:$G$350,3,FALSE),"")</f>
        <v>0942</v>
      </c>
    </row>
    <row r="706" spans="32:35" hidden="1">
      <c r="AF706" s="89" t="s">
        <v>5257</v>
      </c>
      <c r="AG706" s="40" t="s">
        <v>5258</v>
      </c>
      <c r="AH706" s="40" t="str">
        <f t="shared" si="78"/>
        <v>A679077</v>
      </c>
      <c r="AI706" s="40" t="str">
        <f>IFERROR(VLOOKUP(AH706,AKT!$E$4:$G$350,3,FALSE),"")</f>
        <v>0942</v>
      </c>
    </row>
    <row r="707" spans="32:35" hidden="1">
      <c r="AF707" s="89" t="s">
        <v>5259</v>
      </c>
      <c r="AG707" s="40" t="s">
        <v>5260</v>
      </c>
      <c r="AH707" s="40" t="str">
        <f t="shared" si="78"/>
        <v>A679077</v>
      </c>
      <c r="AI707" s="40" t="str">
        <f>IFERROR(VLOOKUP(AH707,AKT!$E$4:$G$350,3,FALSE),"")</f>
        <v>0942</v>
      </c>
    </row>
    <row r="708" spans="32:35" hidden="1">
      <c r="AF708" s="89" t="s">
        <v>5261</v>
      </c>
      <c r="AG708" s="40" t="s">
        <v>5262</v>
      </c>
      <c r="AH708" s="40" t="str">
        <f t="shared" si="78"/>
        <v>A679077</v>
      </c>
      <c r="AI708" s="40" t="str">
        <f>IFERROR(VLOOKUP(AH708,AKT!$E$4:$G$350,3,FALSE),"")</f>
        <v>0942</v>
      </c>
    </row>
    <row r="709" spans="32:35" hidden="1">
      <c r="AF709" s="89" t="s">
        <v>5263</v>
      </c>
      <c r="AG709" s="40" t="s">
        <v>5264</v>
      </c>
      <c r="AH709" s="40" t="str">
        <f t="shared" si="78"/>
        <v>A679077</v>
      </c>
      <c r="AI709" s="40" t="str">
        <f>IFERROR(VLOOKUP(AH709,AKT!$E$4:$G$350,3,FALSE),"")</f>
        <v>0942</v>
      </c>
    </row>
    <row r="710" spans="32:35" hidden="1">
      <c r="AF710" s="89" t="s">
        <v>5265</v>
      </c>
      <c r="AG710" s="40" t="s">
        <v>5266</v>
      </c>
      <c r="AH710" s="40" t="str">
        <f t="shared" si="78"/>
        <v>A679077</v>
      </c>
      <c r="AI710" s="40" t="str">
        <f>IFERROR(VLOOKUP(AH710,AKT!$E$4:$G$350,3,FALSE),"")</f>
        <v>0942</v>
      </c>
    </row>
    <row r="711" spans="32:35" hidden="1">
      <c r="AF711" s="89" t="s">
        <v>5267</v>
      </c>
      <c r="AG711" s="40" t="s">
        <v>5268</v>
      </c>
      <c r="AH711" s="40" t="str">
        <f t="shared" si="78"/>
        <v>A679077</v>
      </c>
      <c r="AI711" s="40" t="str">
        <f>IFERROR(VLOOKUP(AH711,AKT!$E$4:$G$350,3,FALSE),"")</f>
        <v>0942</v>
      </c>
    </row>
    <row r="712" spans="32:35" hidden="1">
      <c r="AF712" s="89" t="s">
        <v>5269</v>
      </c>
      <c r="AG712" s="40" t="s">
        <v>5270</v>
      </c>
      <c r="AH712" s="40" t="str">
        <f t="shared" si="78"/>
        <v>A679077</v>
      </c>
      <c r="AI712" s="40" t="str">
        <f>IFERROR(VLOOKUP(AH712,AKT!$E$4:$G$350,3,FALSE),"")</f>
        <v>0942</v>
      </c>
    </row>
    <row r="713" spans="32:35" hidden="1">
      <c r="AF713" s="89" t="s">
        <v>5271</v>
      </c>
      <c r="AG713" s="40" t="s">
        <v>5272</v>
      </c>
      <c r="AH713" s="40" t="str">
        <f t="shared" ref="AH713:AH776" si="79">LEFT(AF713,7)</f>
        <v>A679078</v>
      </c>
      <c r="AI713" s="40" t="str">
        <f>IFERROR(VLOOKUP(AH713,AKT!$E$4:$G$350,3,FALSE),"")</f>
        <v>0942</v>
      </c>
    </row>
    <row r="714" spans="32:35" hidden="1">
      <c r="AF714" s="89" t="s">
        <v>5273</v>
      </c>
      <c r="AG714" s="40" t="s">
        <v>5274</v>
      </c>
      <c r="AH714" s="40" t="str">
        <f t="shared" si="79"/>
        <v>A679078</v>
      </c>
      <c r="AI714" s="40" t="str">
        <f>IFERROR(VLOOKUP(AH714,AKT!$E$4:$G$350,3,FALSE),"")</f>
        <v>0942</v>
      </c>
    </row>
    <row r="715" spans="32:35" hidden="1">
      <c r="AF715" s="89" t="s">
        <v>5275</v>
      </c>
      <c r="AG715" s="40" t="s">
        <v>5276</v>
      </c>
      <c r="AH715" s="40" t="str">
        <f t="shared" si="79"/>
        <v>A679078</v>
      </c>
      <c r="AI715" s="40" t="str">
        <f>IFERROR(VLOOKUP(AH715,AKT!$E$4:$G$350,3,FALSE),"")</f>
        <v>0942</v>
      </c>
    </row>
    <row r="716" spans="32:35" hidden="1">
      <c r="AF716" s="89" t="s">
        <v>5277</v>
      </c>
      <c r="AG716" s="40" t="s">
        <v>5278</v>
      </c>
      <c r="AH716" s="40" t="str">
        <f t="shared" si="79"/>
        <v>A679078</v>
      </c>
      <c r="AI716" s="40" t="str">
        <f>IFERROR(VLOOKUP(AH716,AKT!$E$4:$G$350,3,FALSE),"")</f>
        <v>0942</v>
      </c>
    </row>
    <row r="717" spans="32:35" hidden="1">
      <c r="AF717" s="89" t="s">
        <v>5279</v>
      </c>
      <c r="AG717" s="40" t="s">
        <v>5280</v>
      </c>
      <c r="AH717" s="40" t="str">
        <f t="shared" si="79"/>
        <v>A679078</v>
      </c>
      <c r="AI717" s="40" t="str">
        <f>IFERROR(VLOOKUP(AH717,AKT!$E$4:$G$350,3,FALSE),"")</f>
        <v>0942</v>
      </c>
    </row>
    <row r="718" spans="32:35" hidden="1">
      <c r="AF718" s="89" t="s">
        <v>5281</v>
      </c>
      <c r="AG718" s="40" t="s">
        <v>5282</v>
      </c>
      <c r="AH718" s="40" t="str">
        <f t="shared" si="79"/>
        <v>A679078</v>
      </c>
      <c r="AI718" s="40" t="str">
        <f>IFERROR(VLOOKUP(AH718,AKT!$E$4:$G$350,3,FALSE),"")</f>
        <v>0942</v>
      </c>
    </row>
    <row r="719" spans="32:35" hidden="1">
      <c r="AF719" s="89" t="s">
        <v>5283</v>
      </c>
      <c r="AG719" s="40" t="s">
        <v>5284</v>
      </c>
      <c r="AH719" s="40" t="str">
        <f t="shared" si="79"/>
        <v>A679078</v>
      </c>
      <c r="AI719" s="40" t="str">
        <f>IFERROR(VLOOKUP(AH719,AKT!$E$4:$G$350,3,FALSE),"")</f>
        <v>0942</v>
      </c>
    </row>
    <row r="720" spans="32:35" hidden="1">
      <c r="AF720" s="89" t="s">
        <v>5285</v>
      </c>
      <c r="AG720" s="40" t="s">
        <v>5286</v>
      </c>
      <c r="AH720" s="40" t="str">
        <f t="shared" si="79"/>
        <v>A679078</v>
      </c>
      <c r="AI720" s="40" t="str">
        <f>IFERROR(VLOOKUP(AH720,AKT!$E$4:$G$350,3,FALSE),"")</f>
        <v>0942</v>
      </c>
    </row>
    <row r="721" spans="32:35" hidden="1">
      <c r="AF721" s="89" t="s">
        <v>5287</v>
      </c>
      <c r="AG721" s="40" t="s">
        <v>5288</v>
      </c>
      <c r="AH721" s="40" t="str">
        <f t="shared" si="79"/>
        <v>A679078</v>
      </c>
      <c r="AI721" s="40" t="str">
        <f>IFERROR(VLOOKUP(AH721,AKT!$E$4:$G$350,3,FALSE),"")</f>
        <v>0942</v>
      </c>
    </row>
    <row r="722" spans="32:35" hidden="1">
      <c r="AF722" s="89" t="s">
        <v>5289</v>
      </c>
      <c r="AG722" s="40" t="s">
        <v>5290</v>
      </c>
      <c r="AH722" s="40" t="str">
        <f t="shared" si="79"/>
        <v>A679078</v>
      </c>
      <c r="AI722" s="40" t="str">
        <f>IFERROR(VLOOKUP(AH722,AKT!$E$4:$G$350,3,FALSE),"")</f>
        <v>0942</v>
      </c>
    </row>
    <row r="723" spans="32:35" hidden="1">
      <c r="AF723" s="89" t="s">
        <v>5291</v>
      </c>
      <c r="AG723" s="40" t="s">
        <v>5292</v>
      </c>
      <c r="AH723" s="40" t="str">
        <f t="shared" si="79"/>
        <v>A679078</v>
      </c>
      <c r="AI723" s="40" t="str">
        <f>IFERROR(VLOOKUP(AH723,AKT!$E$4:$G$350,3,FALSE),"")</f>
        <v>0942</v>
      </c>
    </row>
    <row r="724" spans="32:35" hidden="1">
      <c r="AF724" s="89" t="s">
        <v>5293</v>
      </c>
      <c r="AG724" s="40" t="s">
        <v>5294</v>
      </c>
      <c r="AH724" s="40" t="str">
        <f t="shared" si="79"/>
        <v>A679078</v>
      </c>
      <c r="AI724" s="40" t="str">
        <f>IFERROR(VLOOKUP(AH724,AKT!$E$4:$G$350,3,FALSE),"")</f>
        <v>0942</v>
      </c>
    </row>
    <row r="725" spans="32:35" hidden="1">
      <c r="AF725" s="89" t="s">
        <v>5295</v>
      </c>
      <c r="AG725" s="40" t="s">
        <v>5296</v>
      </c>
      <c r="AH725" s="40" t="str">
        <f t="shared" si="79"/>
        <v>A679078</v>
      </c>
      <c r="AI725" s="40" t="str">
        <f>IFERROR(VLOOKUP(AH725,AKT!$E$4:$G$350,3,FALSE),"")</f>
        <v>0942</v>
      </c>
    </row>
    <row r="726" spans="32:35" hidden="1">
      <c r="AF726" s="89" t="s">
        <v>714</v>
      </c>
      <c r="AG726" s="40" t="s">
        <v>715</v>
      </c>
      <c r="AH726" s="40" t="str">
        <f t="shared" si="79"/>
        <v>A679078</v>
      </c>
      <c r="AI726" s="40" t="str">
        <f>IFERROR(VLOOKUP(AH726,AKT!$E$4:$G$350,3,FALSE),"")</f>
        <v>0942</v>
      </c>
    </row>
    <row r="727" spans="32:35" hidden="1">
      <c r="AF727" s="89" t="s">
        <v>716</v>
      </c>
      <c r="AG727" s="40" t="s">
        <v>717</v>
      </c>
      <c r="AH727" s="40" t="str">
        <f t="shared" si="79"/>
        <v>A679078</v>
      </c>
      <c r="AI727" s="40" t="str">
        <f>IFERROR(VLOOKUP(AH727,AKT!$E$4:$G$350,3,FALSE),"")</f>
        <v>0942</v>
      </c>
    </row>
    <row r="728" spans="32:35" hidden="1">
      <c r="AF728" s="89" t="s">
        <v>718</v>
      </c>
      <c r="AG728" s="40" t="s">
        <v>719</v>
      </c>
      <c r="AH728" s="40" t="str">
        <f t="shared" si="79"/>
        <v>A679078</v>
      </c>
      <c r="AI728" s="40" t="str">
        <f>IFERROR(VLOOKUP(AH728,AKT!$E$4:$G$350,3,FALSE),"")</f>
        <v>0942</v>
      </c>
    </row>
    <row r="729" spans="32:35" hidden="1">
      <c r="AF729" s="89" t="s">
        <v>5297</v>
      </c>
      <c r="AG729" s="40" t="s">
        <v>5298</v>
      </c>
      <c r="AH729" s="40" t="str">
        <f t="shared" si="79"/>
        <v>A679078</v>
      </c>
      <c r="AI729" s="40" t="str">
        <f>IFERROR(VLOOKUP(AH729,AKT!$E$4:$G$350,3,FALSE),"")</f>
        <v>0942</v>
      </c>
    </row>
    <row r="730" spans="32:35" hidden="1">
      <c r="AF730" s="89" t="s">
        <v>5299</v>
      </c>
      <c r="AG730" s="40" t="s">
        <v>5300</v>
      </c>
      <c r="AH730" s="40" t="str">
        <f t="shared" si="79"/>
        <v>A679078</v>
      </c>
      <c r="AI730" s="40" t="str">
        <f>IFERROR(VLOOKUP(AH730,AKT!$E$4:$G$350,3,FALSE),"")</f>
        <v>0942</v>
      </c>
    </row>
    <row r="731" spans="32:35" hidden="1">
      <c r="AF731" s="89" t="s">
        <v>5301</v>
      </c>
      <c r="AG731" s="40" t="s">
        <v>5302</v>
      </c>
      <c r="AH731" s="40" t="str">
        <f t="shared" si="79"/>
        <v>A679078</v>
      </c>
      <c r="AI731" s="40" t="str">
        <f>IFERROR(VLOOKUP(AH731,AKT!$E$4:$G$350,3,FALSE),"")</f>
        <v>0942</v>
      </c>
    </row>
    <row r="732" spans="32:35" hidden="1">
      <c r="AF732" s="89" t="s">
        <v>5303</v>
      </c>
      <c r="AG732" s="40" t="s">
        <v>5304</v>
      </c>
      <c r="AH732" s="40" t="str">
        <f t="shared" si="79"/>
        <v>A679078</v>
      </c>
      <c r="AI732" s="40" t="str">
        <f>IFERROR(VLOOKUP(AH732,AKT!$E$4:$G$350,3,FALSE),"")</f>
        <v>0942</v>
      </c>
    </row>
    <row r="733" spans="32:35" hidden="1">
      <c r="AF733" s="89" t="s">
        <v>720</v>
      </c>
      <c r="AG733" s="40" t="s">
        <v>721</v>
      </c>
      <c r="AH733" s="40" t="str">
        <f t="shared" si="79"/>
        <v>A679078</v>
      </c>
      <c r="AI733" s="40" t="str">
        <f>IFERROR(VLOOKUP(AH733,AKT!$E$4:$G$350,3,FALSE),"")</f>
        <v>0942</v>
      </c>
    </row>
    <row r="734" spans="32:35" hidden="1">
      <c r="AF734" s="89" t="s">
        <v>5305</v>
      </c>
      <c r="AG734" s="40" t="s">
        <v>5306</v>
      </c>
      <c r="AH734" s="40" t="str">
        <f t="shared" si="79"/>
        <v>A679078</v>
      </c>
      <c r="AI734" s="40" t="str">
        <f>IFERROR(VLOOKUP(AH734,AKT!$E$4:$G$350,3,FALSE),"")</f>
        <v>0942</v>
      </c>
    </row>
    <row r="735" spans="32:35" hidden="1">
      <c r="AF735" s="89" t="s">
        <v>3348</v>
      </c>
      <c r="AG735" s="40" t="s">
        <v>3349</v>
      </c>
      <c r="AH735" s="40" t="str">
        <f t="shared" si="79"/>
        <v>A679078</v>
      </c>
      <c r="AI735" s="40" t="str">
        <f>IFERROR(VLOOKUP(AH735,AKT!$E$4:$G$350,3,FALSE),"")</f>
        <v>0942</v>
      </c>
    </row>
    <row r="736" spans="32:35" hidden="1">
      <c r="AF736" s="89" t="s">
        <v>722</v>
      </c>
      <c r="AG736" s="40" t="s">
        <v>723</v>
      </c>
      <c r="AH736" s="40" t="str">
        <f t="shared" si="79"/>
        <v>A679078</v>
      </c>
      <c r="AI736" s="40" t="str">
        <f>IFERROR(VLOOKUP(AH736,AKT!$E$4:$G$350,3,FALSE),"")</f>
        <v>0942</v>
      </c>
    </row>
    <row r="737" spans="32:35" hidden="1">
      <c r="AF737" s="89" t="s">
        <v>5307</v>
      </c>
      <c r="AG737" s="40" t="s">
        <v>5308</v>
      </c>
      <c r="AH737" s="40" t="str">
        <f t="shared" si="79"/>
        <v>A679078</v>
      </c>
      <c r="AI737" s="40" t="str">
        <f>IFERROR(VLOOKUP(AH737,AKT!$E$4:$G$350,3,FALSE),"")</f>
        <v>0942</v>
      </c>
    </row>
    <row r="738" spans="32:35" hidden="1">
      <c r="AF738" s="89" t="s">
        <v>5309</v>
      </c>
      <c r="AG738" s="40" t="s">
        <v>5310</v>
      </c>
      <c r="AH738" s="40" t="str">
        <f t="shared" si="79"/>
        <v>A679078</v>
      </c>
      <c r="AI738" s="40" t="str">
        <f>IFERROR(VLOOKUP(AH738,AKT!$E$4:$G$350,3,FALSE),"")</f>
        <v>0942</v>
      </c>
    </row>
    <row r="739" spans="32:35" hidden="1">
      <c r="AF739" s="89" t="s">
        <v>5311</v>
      </c>
      <c r="AG739" s="40" t="s">
        <v>5312</v>
      </c>
      <c r="AH739" s="40" t="str">
        <f t="shared" si="79"/>
        <v>A679078</v>
      </c>
      <c r="AI739" s="40" t="str">
        <f>IFERROR(VLOOKUP(AH739,AKT!$E$4:$G$350,3,FALSE),"")</f>
        <v>0942</v>
      </c>
    </row>
    <row r="740" spans="32:35" hidden="1">
      <c r="AF740" s="89" t="s">
        <v>5313</v>
      </c>
      <c r="AG740" s="40" t="s">
        <v>5314</v>
      </c>
      <c r="AH740" s="40" t="str">
        <f t="shared" si="79"/>
        <v>A679078</v>
      </c>
      <c r="AI740" s="40" t="str">
        <f>IFERROR(VLOOKUP(AH740,AKT!$E$4:$G$350,3,FALSE),"")</f>
        <v>0942</v>
      </c>
    </row>
    <row r="741" spans="32:35" hidden="1">
      <c r="AF741" s="89" t="s">
        <v>5315</v>
      </c>
      <c r="AG741" s="40" t="s">
        <v>5316</v>
      </c>
      <c r="AH741" s="40" t="str">
        <f t="shared" si="79"/>
        <v>A679078</v>
      </c>
      <c r="AI741" s="40" t="str">
        <f>IFERROR(VLOOKUP(AH741,AKT!$E$4:$G$350,3,FALSE),"")</f>
        <v>0942</v>
      </c>
    </row>
    <row r="742" spans="32:35" hidden="1">
      <c r="AF742" s="89" t="s">
        <v>5317</v>
      </c>
      <c r="AG742" s="40" t="s">
        <v>5318</v>
      </c>
      <c r="AH742" s="40" t="str">
        <f t="shared" si="79"/>
        <v>A679078</v>
      </c>
      <c r="AI742" s="40" t="str">
        <f>IFERROR(VLOOKUP(AH742,AKT!$E$4:$G$350,3,FALSE),"")</f>
        <v>0942</v>
      </c>
    </row>
    <row r="743" spans="32:35" hidden="1">
      <c r="AF743" s="89" t="s">
        <v>5319</v>
      </c>
      <c r="AG743" s="40" t="s">
        <v>5320</v>
      </c>
      <c r="AH743" s="40" t="str">
        <f t="shared" si="79"/>
        <v>A679078</v>
      </c>
      <c r="AI743" s="40" t="str">
        <f>IFERROR(VLOOKUP(AH743,AKT!$E$4:$G$350,3,FALSE),"")</f>
        <v>0942</v>
      </c>
    </row>
    <row r="744" spans="32:35" hidden="1">
      <c r="AF744" s="89" t="s">
        <v>5321</v>
      </c>
      <c r="AG744" s="40" t="s">
        <v>5322</v>
      </c>
      <c r="AH744" s="40" t="str">
        <f t="shared" si="79"/>
        <v>A679078</v>
      </c>
      <c r="AI744" s="40" t="str">
        <f>IFERROR(VLOOKUP(AH744,AKT!$E$4:$G$350,3,FALSE),"")</f>
        <v>0942</v>
      </c>
    </row>
    <row r="745" spans="32:35" hidden="1">
      <c r="AF745" s="89" t="s">
        <v>5323</v>
      </c>
      <c r="AG745" s="40" t="s">
        <v>5324</v>
      </c>
      <c r="AH745" s="40" t="str">
        <f t="shared" si="79"/>
        <v>A679078</v>
      </c>
      <c r="AI745" s="40" t="str">
        <f>IFERROR(VLOOKUP(AH745,AKT!$E$4:$G$350,3,FALSE),"")</f>
        <v>0942</v>
      </c>
    </row>
    <row r="746" spans="32:35" hidden="1">
      <c r="AF746" s="89" t="s">
        <v>5325</v>
      </c>
      <c r="AG746" s="40" t="s">
        <v>5326</v>
      </c>
      <c r="AH746" s="40" t="str">
        <f t="shared" si="79"/>
        <v>A679078</v>
      </c>
      <c r="AI746" s="40" t="str">
        <f>IFERROR(VLOOKUP(AH746,AKT!$E$4:$G$350,3,FALSE),"")</f>
        <v>0942</v>
      </c>
    </row>
    <row r="747" spans="32:35" hidden="1">
      <c r="AF747" s="89" t="s">
        <v>5327</v>
      </c>
      <c r="AG747" s="40" t="s">
        <v>5328</v>
      </c>
      <c r="AH747" s="40" t="str">
        <f t="shared" si="79"/>
        <v>A679078</v>
      </c>
      <c r="AI747" s="40" t="str">
        <f>IFERROR(VLOOKUP(AH747,AKT!$E$4:$G$350,3,FALSE),"")</f>
        <v>0942</v>
      </c>
    </row>
    <row r="748" spans="32:35" hidden="1">
      <c r="AF748" s="89" t="s">
        <v>5329</v>
      </c>
      <c r="AG748" s="40" t="s">
        <v>5330</v>
      </c>
      <c r="AH748" s="40" t="str">
        <f t="shared" si="79"/>
        <v>A679078</v>
      </c>
      <c r="AI748" s="40" t="str">
        <f>IFERROR(VLOOKUP(AH748,AKT!$E$4:$G$350,3,FALSE),"")</f>
        <v>0942</v>
      </c>
    </row>
    <row r="749" spans="32:35" hidden="1">
      <c r="AF749" s="89" t="s">
        <v>5331</v>
      </c>
      <c r="AG749" s="40" t="s">
        <v>5332</v>
      </c>
      <c r="AH749" s="40" t="str">
        <f t="shared" si="79"/>
        <v>A679078</v>
      </c>
      <c r="AI749" s="40" t="str">
        <f>IFERROR(VLOOKUP(AH749,AKT!$E$4:$G$350,3,FALSE),"")</f>
        <v>0942</v>
      </c>
    </row>
    <row r="750" spans="32:35" hidden="1">
      <c r="AF750" s="89" t="s">
        <v>724</v>
      </c>
      <c r="AG750" s="40" t="s">
        <v>725</v>
      </c>
      <c r="AH750" s="40" t="str">
        <f t="shared" si="79"/>
        <v>A679078</v>
      </c>
      <c r="AI750" s="40" t="str">
        <f>IFERROR(VLOOKUP(AH750,AKT!$E$4:$G$350,3,FALSE),"")</f>
        <v>0942</v>
      </c>
    </row>
    <row r="751" spans="32:35" hidden="1">
      <c r="AF751" s="89" t="s">
        <v>5333</v>
      </c>
      <c r="AG751" s="40" t="s">
        <v>5334</v>
      </c>
      <c r="AH751" s="40" t="str">
        <f t="shared" si="79"/>
        <v>A679078</v>
      </c>
      <c r="AI751" s="40" t="str">
        <f>IFERROR(VLOOKUP(AH751,AKT!$E$4:$G$350,3,FALSE),"")</f>
        <v>0942</v>
      </c>
    </row>
    <row r="752" spans="32:35" hidden="1">
      <c r="AF752" s="89" t="s">
        <v>5335</v>
      </c>
      <c r="AG752" s="40" t="s">
        <v>5336</v>
      </c>
      <c r="AH752" s="40" t="str">
        <f t="shared" si="79"/>
        <v>A679078</v>
      </c>
      <c r="AI752" s="40" t="str">
        <f>IFERROR(VLOOKUP(AH752,AKT!$E$4:$G$350,3,FALSE),"")</f>
        <v>0942</v>
      </c>
    </row>
    <row r="753" spans="32:35" hidden="1">
      <c r="AF753" s="89" t="s">
        <v>3350</v>
      </c>
      <c r="AG753" s="40" t="s">
        <v>3351</v>
      </c>
      <c r="AH753" s="40" t="str">
        <f t="shared" si="79"/>
        <v>A679078</v>
      </c>
      <c r="AI753" s="40" t="str">
        <f>IFERROR(VLOOKUP(AH753,AKT!$E$4:$G$350,3,FALSE),"")</f>
        <v>0942</v>
      </c>
    </row>
    <row r="754" spans="32:35" hidden="1">
      <c r="AF754" s="89" t="s">
        <v>3352</v>
      </c>
      <c r="AG754" s="40" t="s">
        <v>3353</v>
      </c>
      <c r="AH754" s="40" t="str">
        <f t="shared" si="79"/>
        <v>A679078</v>
      </c>
      <c r="AI754" s="40" t="str">
        <f>IFERROR(VLOOKUP(AH754,AKT!$E$4:$G$350,3,FALSE),"")</f>
        <v>0942</v>
      </c>
    </row>
    <row r="755" spans="32:35" hidden="1">
      <c r="AF755" s="89" t="s">
        <v>5337</v>
      </c>
      <c r="AG755" s="40" t="s">
        <v>5338</v>
      </c>
      <c r="AH755" s="40" t="str">
        <f t="shared" si="79"/>
        <v>A679078</v>
      </c>
      <c r="AI755" s="40" t="str">
        <f>IFERROR(VLOOKUP(AH755,AKT!$E$4:$G$350,3,FALSE),"")</f>
        <v>0942</v>
      </c>
    </row>
    <row r="756" spans="32:35" hidden="1">
      <c r="AF756" s="89" t="s">
        <v>726</v>
      </c>
      <c r="AG756" s="40" t="s">
        <v>727</v>
      </c>
      <c r="AH756" s="40" t="str">
        <f t="shared" si="79"/>
        <v>A679078</v>
      </c>
      <c r="AI756" s="40" t="str">
        <f>IFERROR(VLOOKUP(AH756,AKT!$E$4:$G$350,3,FALSE),"")</f>
        <v>0942</v>
      </c>
    </row>
    <row r="757" spans="32:35" hidden="1">
      <c r="AF757" s="89" t="s">
        <v>5339</v>
      </c>
      <c r="AG757" s="40" t="s">
        <v>5340</v>
      </c>
      <c r="AH757" s="40" t="str">
        <f t="shared" si="79"/>
        <v>A679078</v>
      </c>
      <c r="AI757" s="40" t="str">
        <f>IFERROR(VLOOKUP(AH757,AKT!$E$4:$G$350,3,FALSE),"")</f>
        <v>0942</v>
      </c>
    </row>
    <row r="758" spans="32:35" hidden="1">
      <c r="AF758" s="89" t="s">
        <v>5341</v>
      </c>
      <c r="AG758" s="40" t="s">
        <v>5342</v>
      </c>
      <c r="AH758" s="40" t="str">
        <f t="shared" si="79"/>
        <v>A679078</v>
      </c>
      <c r="AI758" s="40" t="str">
        <f>IFERROR(VLOOKUP(AH758,AKT!$E$4:$G$350,3,FALSE),"")</f>
        <v>0942</v>
      </c>
    </row>
    <row r="759" spans="32:35" hidden="1">
      <c r="AF759" s="89" t="s">
        <v>5343</v>
      </c>
      <c r="AG759" s="40" t="s">
        <v>5344</v>
      </c>
      <c r="AH759" s="40" t="str">
        <f t="shared" si="79"/>
        <v>A679078</v>
      </c>
      <c r="AI759" s="40" t="str">
        <f>IFERROR(VLOOKUP(AH759,AKT!$E$4:$G$350,3,FALSE),"")</f>
        <v>0942</v>
      </c>
    </row>
    <row r="760" spans="32:35" hidden="1">
      <c r="AF760" s="89" t="s">
        <v>5345</v>
      </c>
      <c r="AG760" s="40" t="s">
        <v>5346</v>
      </c>
      <c r="AH760" s="40" t="str">
        <f t="shared" si="79"/>
        <v>A679078</v>
      </c>
      <c r="AI760" s="40" t="str">
        <f>IFERROR(VLOOKUP(AH760,AKT!$E$4:$G$350,3,FALSE),"")</f>
        <v>0942</v>
      </c>
    </row>
    <row r="761" spans="32:35" hidden="1">
      <c r="AF761" s="89" t="s">
        <v>5347</v>
      </c>
      <c r="AG761" s="40" t="s">
        <v>5348</v>
      </c>
      <c r="AH761" s="40" t="str">
        <f t="shared" si="79"/>
        <v>A679078</v>
      </c>
      <c r="AI761" s="40" t="str">
        <f>IFERROR(VLOOKUP(AH761,AKT!$E$4:$G$350,3,FALSE),"")</f>
        <v>0942</v>
      </c>
    </row>
    <row r="762" spans="32:35" hidden="1">
      <c r="AF762" s="89" t="s">
        <v>5349</v>
      </c>
      <c r="AG762" s="40" t="s">
        <v>5350</v>
      </c>
      <c r="AH762" s="40" t="str">
        <f t="shared" si="79"/>
        <v>A679078</v>
      </c>
      <c r="AI762" s="40" t="str">
        <f>IFERROR(VLOOKUP(AH762,AKT!$E$4:$G$350,3,FALSE),"")</f>
        <v>0942</v>
      </c>
    </row>
    <row r="763" spans="32:35" hidden="1">
      <c r="AF763" s="89" t="s">
        <v>5351</v>
      </c>
      <c r="AG763" s="40" t="s">
        <v>5352</v>
      </c>
      <c r="AH763" s="40" t="str">
        <f t="shared" si="79"/>
        <v>A679078</v>
      </c>
      <c r="AI763" s="40" t="str">
        <f>IFERROR(VLOOKUP(AH763,AKT!$E$4:$G$350,3,FALSE),"")</f>
        <v>0942</v>
      </c>
    </row>
    <row r="764" spans="32:35" hidden="1">
      <c r="AF764" s="89" t="s">
        <v>5353</v>
      </c>
      <c r="AG764" s="40" t="s">
        <v>5354</v>
      </c>
      <c r="AH764" s="40" t="str">
        <f t="shared" si="79"/>
        <v>A679078</v>
      </c>
      <c r="AI764" s="40" t="str">
        <f>IFERROR(VLOOKUP(AH764,AKT!$E$4:$G$350,3,FALSE),"")</f>
        <v>0942</v>
      </c>
    </row>
    <row r="765" spans="32:35" hidden="1">
      <c r="AF765" s="89" t="s">
        <v>5355</v>
      </c>
      <c r="AG765" s="40" t="s">
        <v>5356</v>
      </c>
      <c r="AH765" s="40" t="str">
        <f t="shared" si="79"/>
        <v>A679078</v>
      </c>
      <c r="AI765" s="40" t="str">
        <f>IFERROR(VLOOKUP(AH765,AKT!$E$4:$G$350,3,FALSE),"")</f>
        <v>0942</v>
      </c>
    </row>
    <row r="766" spans="32:35" hidden="1">
      <c r="AF766" s="89" t="s">
        <v>5357</v>
      </c>
      <c r="AG766" s="40" t="s">
        <v>5358</v>
      </c>
      <c r="AH766" s="40" t="str">
        <f t="shared" si="79"/>
        <v>A679078</v>
      </c>
      <c r="AI766" s="40" t="str">
        <f>IFERROR(VLOOKUP(AH766,AKT!$E$4:$G$350,3,FALSE),"")</f>
        <v>0942</v>
      </c>
    </row>
    <row r="767" spans="32:35" hidden="1">
      <c r="AF767" s="89" t="s">
        <v>5359</v>
      </c>
      <c r="AG767" s="40" t="s">
        <v>5360</v>
      </c>
      <c r="AH767" s="40" t="str">
        <f t="shared" si="79"/>
        <v>A679078</v>
      </c>
      <c r="AI767" s="40" t="str">
        <f>IFERROR(VLOOKUP(AH767,AKT!$E$4:$G$350,3,FALSE),"")</f>
        <v>0942</v>
      </c>
    </row>
    <row r="768" spans="32:35" hidden="1">
      <c r="AF768" s="89" t="s">
        <v>5361</v>
      </c>
      <c r="AG768" s="40" t="s">
        <v>5362</v>
      </c>
      <c r="AH768" s="40" t="str">
        <f t="shared" si="79"/>
        <v>A679078</v>
      </c>
      <c r="AI768" s="40" t="str">
        <f>IFERROR(VLOOKUP(AH768,AKT!$E$4:$G$350,3,FALSE),"")</f>
        <v>0942</v>
      </c>
    </row>
    <row r="769" spans="32:35" hidden="1">
      <c r="AF769" s="89" t="s">
        <v>5363</v>
      </c>
      <c r="AG769" s="40" t="s">
        <v>5364</v>
      </c>
      <c r="AH769" s="40" t="str">
        <f t="shared" si="79"/>
        <v>A679078</v>
      </c>
      <c r="AI769" s="40" t="str">
        <f>IFERROR(VLOOKUP(AH769,AKT!$E$4:$G$350,3,FALSE),"")</f>
        <v>0942</v>
      </c>
    </row>
    <row r="770" spans="32:35" hidden="1">
      <c r="AF770" s="89" t="s">
        <v>5365</v>
      </c>
      <c r="AG770" s="40" t="s">
        <v>5366</v>
      </c>
      <c r="AH770" s="40" t="str">
        <f t="shared" si="79"/>
        <v>A679078</v>
      </c>
      <c r="AI770" s="40" t="str">
        <f>IFERROR(VLOOKUP(AH770,AKT!$E$4:$G$350,3,FALSE),"")</f>
        <v>0942</v>
      </c>
    </row>
    <row r="771" spans="32:35" hidden="1">
      <c r="AF771" s="89" t="s">
        <v>5367</v>
      </c>
      <c r="AG771" s="40" t="s">
        <v>5368</v>
      </c>
      <c r="AH771" s="40" t="str">
        <f t="shared" si="79"/>
        <v>A679078</v>
      </c>
      <c r="AI771" s="40" t="str">
        <f>IFERROR(VLOOKUP(AH771,AKT!$E$4:$G$350,3,FALSE),"")</f>
        <v>0942</v>
      </c>
    </row>
    <row r="772" spans="32:35" hidden="1">
      <c r="AF772" s="89" t="s">
        <v>5369</v>
      </c>
      <c r="AG772" s="40" t="s">
        <v>5370</v>
      </c>
      <c r="AH772" s="40" t="str">
        <f t="shared" si="79"/>
        <v>A679078</v>
      </c>
      <c r="AI772" s="40" t="str">
        <f>IFERROR(VLOOKUP(AH772,AKT!$E$4:$G$350,3,FALSE),"")</f>
        <v>0942</v>
      </c>
    </row>
    <row r="773" spans="32:35" hidden="1">
      <c r="AF773" s="89" t="s">
        <v>5371</v>
      </c>
      <c r="AG773" s="40" t="s">
        <v>5372</v>
      </c>
      <c r="AH773" s="40" t="str">
        <f t="shared" si="79"/>
        <v>A679078</v>
      </c>
      <c r="AI773" s="40" t="str">
        <f>IFERROR(VLOOKUP(AH773,AKT!$E$4:$G$350,3,FALSE),"")</f>
        <v>0942</v>
      </c>
    </row>
    <row r="774" spans="32:35" hidden="1">
      <c r="AF774" s="89" t="s">
        <v>5373</v>
      </c>
      <c r="AG774" s="40" t="s">
        <v>5374</v>
      </c>
      <c r="AH774" s="40" t="str">
        <f t="shared" si="79"/>
        <v>A679078</v>
      </c>
      <c r="AI774" s="40" t="str">
        <f>IFERROR(VLOOKUP(AH774,AKT!$E$4:$G$350,3,FALSE),"")</f>
        <v>0942</v>
      </c>
    </row>
    <row r="775" spans="32:35" hidden="1">
      <c r="AF775" s="89" t="s">
        <v>5375</v>
      </c>
      <c r="AG775" s="40" t="s">
        <v>5376</v>
      </c>
      <c r="AH775" s="40" t="str">
        <f t="shared" si="79"/>
        <v>A679078</v>
      </c>
      <c r="AI775" s="40" t="str">
        <f>IFERROR(VLOOKUP(AH775,AKT!$E$4:$G$350,3,FALSE),"")</f>
        <v>0942</v>
      </c>
    </row>
    <row r="776" spans="32:35" hidden="1">
      <c r="AF776" s="89" t="s">
        <v>1054</v>
      </c>
      <c r="AG776" s="40" t="s">
        <v>1055</v>
      </c>
      <c r="AH776" s="40" t="str">
        <f t="shared" si="79"/>
        <v>A679078</v>
      </c>
      <c r="AI776" s="40" t="str">
        <f>IFERROR(VLOOKUP(AH776,AKT!$E$4:$G$350,3,FALSE),"")</f>
        <v>0942</v>
      </c>
    </row>
    <row r="777" spans="32:35" hidden="1">
      <c r="AF777" s="89" t="s">
        <v>5377</v>
      </c>
      <c r="AG777" s="40" t="s">
        <v>5378</v>
      </c>
      <c r="AH777" s="40" t="str">
        <f t="shared" ref="AH777:AH840" si="80">LEFT(AF777,7)</f>
        <v>A679078</v>
      </c>
      <c r="AI777" s="40" t="str">
        <f>IFERROR(VLOOKUP(AH777,AKT!$E$4:$G$350,3,FALSE),"")</f>
        <v>0942</v>
      </c>
    </row>
    <row r="778" spans="32:35" hidden="1">
      <c r="AF778" s="89" t="s">
        <v>5379</v>
      </c>
      <c r="AG778" s="40" t="s">
        <v>5380</v>
      </c>
      <c r="AH778" s="40" t="str">
        <f t="shared" si="80"/>
        <v>A679078</v>
      </c>
      <c r="AI778" s="40" t="str">
        <f>IFERROR(VLOOKUP(AH778,AKT!$E$4:$G$350,3,FALSE),"")</f>
        <v>0942</v>
      </c>
    </row>
    <row r="779" spans="32:35" hidden="1">
      <c r="AF779" s="89" t="s">
        <v>5381</v>
      </c>
      <c r="AG779" s="40" t="s">
        <v>5382</v>
      </c>
      <c r="AH779" s="40" t="str">
        <f t="shared" si="80"/>
        <v>A679078</v>
      </c>
      <c r="AI779" s="40" t="str">
        <f>IFERROR(VLOOKUP(AH779,AKT!$E$4:$G$350,3,FALSE),"")</f>
        <v>0942</v>
      </c>
    </row>
    <row r="780" spans="32:35" hidden="1">
      <c r="AF780" s="89" t="s">
        <v>5383</v>
      </c>
      <c r="AG780" s="40" t="s">
        <v>5384</v>
      </c>
      <c r="AH780" s="40" t="str">
        <f t="shared" si="80"/>
        <v>A679078</v>
      </c>
      <c r="AI780" s="40" t="str">
        <f>IFERROR(VLOOKUP(AH780,AKT!$E$4:$G$350,3,FALSE),"")</f>
        <v>0942</v>
      </c>
    </row>
    <row r="781" spans="32:35" hidden="1">
      <c r="AF781" s="89" t="s">
        <v>5385</v>
      </c>
      <c r="AG781" s="40" t="s">
        <v>5386</v>
      </c>
      <c r="AH781" s="40" t="str">
        <f t="shared" si="80"/>
        <v>A679078</v>
      </c>
      <c r="AI781" s="40" t="str">
        <f>IFERROR(VLOOKUP(AH781,AKT!$E$4:$G$350,3,FALSE),"")</f>
        <v>0942</v>
      </c>
    </row>
    <row r="782" spans="32:35" hidden="1">
      <c r="AF782" s="89" t="s">
        <v>5387</v>
      </c>
      <c r="AG782" s="40" t="s">
        <v>5388</v>
      </c>
      <c r="AH782" s="40" t="str">
        <f t="shared" si="80"/>
        <v>A679078</v>
      </c>
      <c r="AI782" s="40" t="str">
        <f>IFERROR(VLOOKUP(AH782,AKT!$E$4:$G$350,3,FALSE),"")</f>
        <v>0942</v>
      </c>
    </row>
    <row r="783" spans="32:35" hidden="1">
      <c r="AF783" s="89" t="s">
        <v>5389</v>
      </c>
      <c r="AG783" s="40" t="s">
        <v>5390</v>
      </c>
      <c r="AH783" s="40" t="str">
        <f t="shared" si="80"/>
        <v>A679078</v>
      </c>
      <c r="AI783" s="40" t="str">
        <f>IFERROR(VLOOKUP(AH783,AKT!$E$4:$G$350,3,FALSE),"")</f>
        <v>0942</v>
      </c>
    </row>
    <row r="784" spans="32:35" hidden="1">
      <c r="AF784" s="89" t="s">
        <v>5391</v>
      </c>
      <c r="AG784" s="40" t="s">
        <v>5392</v>
      </c>
      <c r="AH784" s="40" t="str">
        <f t="shared" si="80"/>
        <v>A679078</v>
      </c>
      <c r="AI784" s="40" t="str">
        <f>IFERROR(VLOOKUP(AH784,AKT!$E$4:$G$350,3,FALSE),"")</f>
        <v>0942</v>
      </c>
    </row>
    <row r="785" spans="32:35" hidden="1">
      <c r="AF785" s="89" t="s">
        <v>5393</v>
      </c>
      <c r="AG785" s="40" t="s">
        <v>5394</v>
      </c>
      <c r="AH785" s="40" t="str">
        <f t="shared" si="80"/>
        <v>A679078</v>
      </c>
      <c r="AI785" s="40" t="str">
        <f>IFERROR(VLOOKUP(AH785,AKT!$E$4:$G$350,3,FALSE),"")</f>
        <v>0942</v>
      </c>
    </row>
    <row r="786" spans="32:35" hidden="1">
      <c r="AF786" s="89" t="s">
        <v>5395</v>
      </c>
      <c r="AG786" s="40" t="s">
        <v>5396</v>
      </c>
      <c r="AH786" s="40" t="str">
        <f t="shared" si="80"/>
        <v>A679078</v>
      </c>
      <c r="AI786" s="40" t="str">
        <f>IFERROR(VLOOKUP(AH786,AKT!$E$4:$G$350,3,FALSE),"")</f>
        <v>0942</v>
      </c>
    </row>
    <row r="787" spans="32:35" hidden="1">
      <c r="AF787" s="89" t="s">
        <v>5397</v>
      </c>
      <c r="AG787" s="40" t="s">
        <v>5398</v>
      </c>
      <c r="AH787" s="40" t="str">
        <f t="shared" si="80"/>
        <v>A679078</v>
      </c>
      <c r="AI787" s="40" t="str">
        <f>IFERROR(VLOOKUP(AH787,AKT!$E$4:$G$350,3,FALSE),"")</f>
        <v>0942</v>
      </c>
    </row>
    <row r="788" spans="32:35" hidden="1">
      <c r="AF788" s="89" t="s">
        <v>1056</v>
      </c>
      <c r="AG788" s="40" t="s">
        <v>1057</v>
      </c>
      <c r="AH788" s="40" t="str">
        <f t="shared" si="80"/>
        <v>A679078</v>
      </c>
      <c r="AI788" s="40" t="str">
        <f>IFERROR(VLOOKUP(AH788,AKT!$E$4:$G$350,3,FALSE),"")</f>
        <v>0942</v>
      </c>
    </row>
    <row r="789" spans="32:35" hidden="1">
      <c r="AF789" s="89" t="s">
        <v>1058</v>
      </c>
      <c r="AG789" s="40" t="s">
        <v>1059</v>
      </c>
      <c r="AH789" s="40" t="str">
        <f t="shared" si="80"/>
        <v>A679078</v>
      </c>
      <c r="AI789" s="40" t="str">
        <f>IFERROR(VLOOKUP(AH789,AKT!$E$4:$G$350,3,FALSE),"")</f>
        <v>0942</v>
      </c>
    </row>
    <row r="790" spans="32:35" hidden="1">
      <c r="AF790" s="89" t="s">
        <v>5399</v>
      </c>
      <c r="AG790" s="40" t="s">
        <v>5400</v>
      </c>
      <c r="AH790" s="40" t="str">
        <f t="shared" si="80"/>
        <v>A679078</v>
      </c>
      <c r="AI790" s="40" t="str">
        <f>IFERROR(VLOOKUP(AH790,AKT!$E$4:$G$350,3,FALSE),"")</f>
        <v>0942</v>
      </c>
    </row>
    <row r="791" spans="32:35" hidden="1">
      <c r="AF791" s="89" t="s">
        <v>5401</v>
      </c>
      <c r="AG791" s="40" t="s">
        <v>5402</v>
      </c>
      <c r="AH791" s="40" t="str">
        <f t="shared" si="80"/>
        <v>A679078</v>
      </c>
      <c r="AI791" s="40" t="str">
        <f>IFERROR(VLOOKUP(AH791,AKT!$E$4:$G$350,3,FALSE),"")</f>
        <v>0942</v>
      </c>
    </row>
    <row r="792" spans="32:35" hidden="1">
      <c r="AF792" s="89" t="s">
        <v>5403</v>
      </c>
      <c r="AG792" s="40" t="s">
        <v>5404</v>
      </c>
      <c r="AH792" s="40" t="str">
        <f t="shared" si="80"/>
        <v>A679078</v>
      </c>
      <c r="AI792" s="40" t="str">
        <f>IFERROR(VLOOKUP(AH792,AKT!$E$4:$G$350,3,FALSE),"")</f>
        <v>0942</v>
      </c>
    </row>
    <row r="793" spans="32:35" hidden="1">
      <c r="AF793" s="89" t="s">
        <v>5405</v>
      </c>
      <c r="AG793" s="40" t="s">
        <v>5406</v>
      </c>
      <c r="AH793" s="40" t="str">
        <f t="shared" si="80"/>
        <v>A679078</v>
      </c>
      <c r="AI793" s="40" t="str">
        <f>IFERROR(VLOOKUP(AH793,AKT!$E$4:$G$350,3,FALSE),"")</f>
        <v>0942</v>
      </c>
    </row>
    <row r="794" spans="32:35" hidden="1">
      <c r="AF794" s="89" t="s">
        <v>5407</v>
      </c>
      <c r="AG794" s="40" t="s">
        <v>5408</v>
      </c>
      <c r="AH794" s="40" t="str">
        <f t="shared" si="80"/>
        <v>A679078</v>
      </c>
      <c r="AI794" s="40" t="str">
        <f>IFERROR(VLOOKUP(AH794,AKT!$E$4:$G$350,3,FALSE),"")</f>
        <v>0942</v>
      </c>
    </row>
    <row r="795" spans="32:35" hidden="1">
      <c r="AF795" s="89" t="s">
        <v>1060</v>
      </c>
      <c r="AG795" s="40" t="s">
        <v>1061</v>
      </c>
      <c r="AH795" s="40" t="str">
        <f t="shared" si="80"/>
        <v>A679078</v>
      </c>
      <c r="AI795" s="40" t="str">
        <f>IFERROR(VLOOKUP(AH795,AKT!$E$4:$G$350,3,FALSE),"")</f>
        <v>0942</v>
      </c>
    </row>
    <row r="796" spans="32:35" hidden="1">
      <c r="AF796" s="89" t="s">
        <v>5409</v>
      </c>
      <c r="AG796" s="40" t="s">
        <v>5410</v>
      </c>
      <c r="AH796" s="40" t="str">
        <f t="shared" si="80"/>
        <v>A679078</v>
      </c>
      <c r="AI796" s="40" t="str">
        <f>IFERROR(VLOOKUP(AH796,AKT!$E$4:$G$350,3,FALSE),"")</f>
        <v>0942</v>
      </c>
    </row>
    <row r="797" spans="32:35" hidden="1">
      <c r="AF797" s="89" t="s">
        <v>5411</v>
      </c>
      <c r="AG797" s="40" t="s">
        <v>5412</v>
      </c>
      <c r="AH797" s="40" t="str">
        <f t="shared" si="80"/>
        <v>A679078</v>
      </c>
      <c r="AI797" s="40" t="str">
        <f>IFERROR(VLOOKUP(AH797,AKT!$E$4:$G$350,3,FALSE),"")</f>
        <v>0942</v>
      </c>
    </row>
    <row r="798" spans="32:35" hidden="1">
      <c r="AF798" s="89" t="s">
        <v>1062</v>
      </c>
      <c r="AG798" s="40" t="s">
        <v>1063</v>
      </c>
      <c r="AH798" s="40" t="str">
        <f t="shared" si="80"/>
        <v>A679078</v>
      </c>
      <c r="AI798" s="40" t="str">
        <f>IFERROR(VLOOKUP(AH798,AKT!$E$4:$G$350,3,FALSE),"")</f>
        <v>0942</v>
      </c>
    </row>
    <row r="799" spans="32:35" hidden="1">
      <c r="AF799" s="89" t="s">
        <v>1064</v>
      </c>
      <c r="AG799" s="40" t="s">
        <v>1065</v>
      </c>
      <c r="AH799" s="40" t="str">
        <f t="shared" si="80"/>
        <v>A679078</v>
      </c>
      <c r="AI799" s="40" t="str">
        <f>IFERROR(VLOOKUP(AH799,AKT!$E$4:$G$350,3,FALSE),"")</f>
        <v>0942</v>
      </c>
    </row>
    <row r="800" spans="32:35" hidden="1">
      <c r="AF800" s="89" t="s">
        <v>5413</v>
      </c>
      <c r="AG800" s="40" t="s">
        <v>5414</v>
      </c>
      <c r="AH800" s="40" t="str">
        <f t="shared" si="80"/>
        <v>A679078</v>
      </c>
      <c r="AI800" s="40" t="str">
        <f>IFERROR(VLOOKUP(AH800,AKT!$E$4:$G$350,3,FALSE),"")</f>
        <v>0942</v>
      </c>
    </row>
    <row r="801" spans="32:35" hidden="1">
      <c r="AF801" s="89" t="s">
        <v>5415</v>
      </c>
      <c r="AG801" s="40" t="s">
        <v>5416</v>
      </c>
      <c r="AH801" s="40" t="str">
        <f t="shared" si="80"/>
        <v>A679078</v>
      </c>
      <c r="AI801" s="40" t="str">
        <f>IFERROR(VLOOKUP(AH801,AKT!$E$4:$G$350,3,FALSE),"")</f>
        <v>0942</v>
      </c>
    </row>
    <row r="802" spans="32:35" hidden="1">
      <c r="AF802" s="89" t="s">
        <v>1066</v>
      </c>
      <c r="AG802" s="40" t="s">
        <v>1067</v>
      </c>
      <c r="AH802" s="40" t="str">
        <f t="shared" si="80"/>
        <v>A679078</v>
      </c>
      <c r="AI802" s="40" t="str">
        <f>IFERROR(VLOOKUP(AH802,AKT!$E$4:$G$350,3,FALSE),"")</f>
        <v>0942</v>
      </c>
    </row>
    <row r="803" spans="32:35" hidden="1">
      <c r="AF803" s="89" t="s">
        <v>5417</v>
      </c>
      <c r="AG803" s="40" t="s">
        <v>5418</v>
      </c>
      <c r="AH803" s="40" t="str">
        <f t="shared" si="80"/>
        <v>A679078</v>
      </c>
      <c r="AI803" s="40" t="str">
        <f>IFERROR(VLOOKUP(AH803,AKT!$E$4:$G$350,3,FALSE),"")</f>
        <v>0942</v>
      </c>
    </row>
    <row r="804" spans="32:35" hidden="1">
      <c r="AF804" s="89" t="s">
        <v>5419</v>
      </c>
      <c r="AG804" s="40" t="s">
        <v>5420</v>
      </c>
      <c r="AH804" s="40" t="str">
        <f t="shared" si="80"/>
        <v>A679078</v>
      </c>
      <c r="AI804" s="40" t="str">
        <f>IFERROR(VLOOKUP(AH804,AKT!$E$4:$G$350,3,FALSE),"")</f>
        <v>0942</v>
      </c>
    </row>
    <row r="805" spans="32:35" hidden="1">
      <c r="AF805" s="89" t="s">
        <v>5421</v>
      </c>
      <c r="AG805" s="40" t="s">
        <v>5422</v>
      </c>
      <c r="AH805" s="40" t="str">
        <f t="shared" si="80"/>
        <v>A679078</v>
      </c>
      <c r="AI805" s="40" t="str">
        <f>IFERROR(VLOOKUP(AH805,AKT!$E$4:$G$350,3,FALSE),"")</f>
        <v>0942</v>
      </c>
    </row>
    <row r="806" spans="32:35" hidden="1">
      <c r="AF806" s="89" t="s">
        <v>1068</v>
      </c>
      <c r="AG806" s="40" t="s">
        <v>1069</v>
      </c>
      <c r="AH806" s="40" t="str">
        <f t="shared" si="80"/>
        <v>A679078</v>
      </c>
      <c r="AI806" s="40" t="str">
        <f>IFERROR(VLOOKUP(AH806,AKT!$E$4:$G$350,3,FALSE),"")</f>
        <v>0942</v>
      </c>
    </row>
    <row r="807" spans="32:35" hidden="1">
      <c r="AF807" s="89" t="s">
        <v>5423</v>
      </c>
      <c r="AG807" s="40" t="s">
        <v>5424</v>
      </c>
      <c r="AH807" s="40" t="str">
        <f t="shared" si="80"/>
        <v>A679078</v>
      </c>
      <c r="AI807" s="40" t="str">
        <f>IFERROR(VLOOKUP(AH807,AKT!$E$4:$G$350,3,FALSE),"")</f>
        <v>0942</v>
      </c>
    </row>
    <row r="808" spans="32:35" hidden="1">
      <c r="AF808" s="89" t="s">
        <v>5425</v>
      </c>
      <c r="AG808" s="40" t="s">
        <v>5426</v>
      </c>
      <c r="AH808" s="40" t="str">
        <f t="shared" si="80"/>
        <v>A679078</v>
      </c>
      <c r="AI808" s="40" t="str">
        <f>IFERROR(VLOOKUP(AH808,AKT!$E$4:$G$350,3,FALSE),"")</f>
        <v>0942</v>
      </c>
    </row>
    <row r="809" spans="32:35" hidden="1">
      <c r="AF809" s="89" t="s">
        <v>5427</v>
      </c>
      <c r="AG809" s="40" t="s">
        <v>5428</v>
      </c>
      <c r="AH809" s="40" t="str">
        <f t="shared" si="80"/>
        <v>A679078</v>
      </c>
      <c r="AI809" s="40" t="str">
        <f>IFERROR(VLOOKUP(AH809,AKT!$E$4:$G$350,3,FALSE),"")</f>
        <v>0942</v>
      </c>
    </row>
    <row r="810" spans="32:35" hidden="1">
      <c r="AF810" s="89" t="s">
        <v>5429</v>
      </c>
      <c r="AG810" s="40" t="s">
        <v>5430</v>
      </c>
      <c r="AH810" s="40" t="str">
        <f t="shared" si="80"/>
        <v>A679078</v>
      </c>
      <c r="AI810" s="40" t="str">
        <f>IFERROR(VLOOKUP(AH810,AKT!$E$4:$G$350,3,FALSE),"")</f>
        <v>0942</v>
      </c>
    </row>
    <row r="811" spans="32:35" hidden="1">
      <c r="AF811" s="89" t="s">
        <v>5431</v>
      </c>
      <c r="AG811" s="40" t="s">
        <v>5432</v>
      </c>
      <c r="AH811" s="40" t="str">
        <f t="shared" si="80"/>
        <v>A679078</v>
      </c>
      <c r="AI811" s="40" t="str">
        <f>IFERROR(VLOOKUP(AH811,AKT!$E$4:$G$350,3,FALSE),"")</f>
        <v>0942</v>
      </c>
    </row>
    <row r="812" spans="32:35" hidden="1">
      <c r="AF812" s="89" t="s">
        <v>1070</v>
      </c>
      <c r="AG812" s="40" t="s">
        <v>1071</v>
      </c>
      <c r="AH812" s="40" t="str">
        <f t="shared" si="80"/>
        <v>A679078</v>
      </c>
      <c r="AI812" s="40" t="str">
        <f>IFERROR(VLOOKUP(AH812,AKT!$E$4:$G$350,3,FALSE),"")</f>
        <v>0942</v>
      </c>
    </row>
    <row r="813" spans="32:35" hidden="1">
      <c r="AF813" s="89" t="s">
        <v>5433</v>
      </c>
      <c r="AG813" s="40" t="s">
        <v>5434</v>
      </c>
      <c r="AH813" s="40" t="str">
        <f t="shared" si="80"/>
        <v>A679078</v>
      </c>
      <c r="AI813" s="40" t="str">
        <f>IFERROR(VLOOKUP(AH813,AKT!$E$4:$G$350,3,FALSE),"")</f>
        <v>0942</v>
      </c>
    </row>
    <row r="814" spans="32:35" hidden="1">
      <c r="AF814" s="89" t="s">
        <v>1072</v>
      </c>
      <c r="AG814" s="40" t="s">
        <v>1073</v>
      </c>
      <c r="AH814" s="40" t="str">
        <f t="shared" si="80"/>
        <v>A679078</v>
      </c>
      <c r="AI814" s="40" t="str">
        <f>IFERROR(VLOOKUP(AH814,AKT!$E$4:$G$350,3,FALSE),"")</f>
        <v>0942</v>
      </c>
    </row>
    <row r="815" spans="32:35" hidden="1">
      <c r="AF815" s="89" t="s">
        <v>5435</v>
      </c>
      <c r="AG815" s="40" t="s">
        <v>5436</v>
      </c>
      <c r="AH815" s="40" t="str">
        <f t="shared" si="80"/>
        <v>A679078</v>
      </c>
      <c r="AI815" s="40" t="str">
        <f>IFERROR(VLOOKUP(AH815,AKT!$E$4:$G$350,3,FALSE),"")</f>
        <v>0942</v>
      </c>
    </row>
    <row r="816" spans="32:35" hidden="1">
      <c r="AF816" s="89" t="s">
        <v>5437</v>
      </c>
      <c r="AG816" s="40" t="s">
        <v>5438</v>
      </c>
      <c r="AH816" s="40" t="str">
        <f t="shared" si="80"/>
        <v>A679078</v>
      </c>
      <c r="AI816" s="40" t="str">
        <f>IFERROR(VLOOKUP(AH816,AKT!$E$4:$G$350,3,FALSE),"")</f>
        <v>0942</v>
      </c>
    </row>
    <row r="817" spans="32:35" hidden="1">
      <c r="AF817" s="89" t="s">
        <v>5439</v>
      </c>
      <c r="AG817" s="40" t="s">
        <v>5440</v>
      </c>
      <c r="AH817" s="40" t="str">
        <f t="shared" si="80"/>
        <v>A679078</v>
      </c>
      <c r="AI817" s="40" t="str">
        <f>IFERROR(VLOOKUP(AH817,AKT!$E$4:$G$350,3,FALSE),"")</f>
        <v>0942</v>
      </c>
    </row>
    <row r="818" spans="32:35" hidden="1">
      <c r="AF818" s="89" t="s">
        <v>5441</v>
      </c>
      <c r="AG818" s="40" t="s">
        <v>5442</v>
      </c>
      <c r="AH818" s="40" t="str">
        <f t="shared" si="80"/>
        <v>A679078</v>
      </c>
      <c r="AI818" s="40" t="str">
        <f>IFERROR(VLOOKUP(AH818,AKT!$E$4:$G$350,3,FALSE),"")</f>
        <v>0942</v>
      </c>
    </row>
    <row r="819" spans="32:35" hidden="1">
      <c r="AF819" s="89" t="s">
        <v>5443</v>
      </c>
      <c r="AG819" s="40" t="s">
        <v>5444</v>
      </c>
      <c r="AH819" s="40" t="str">
        <f t="shared" si="80"/>
        <v>A679078</v>
      </c>
      <c r="AI819" s="40" t="str">
        <f>IFERROR(VLOOKUP(AH819,AKT!$E$4:$G$350,3,FALSE),"")</f>
        <v>0942</v>
      </c>
    </row>
    <row r="820" spans="32:35" hidden="1">
      <c r="AF820" s="89" t="s">
        <v>1074</v>
      </c>
      <c r="AG820" s="40" t="s">
        <v>1075</v>
      </c>
      <c r="AH820" s="40" t="str">
        <f t="shared" si="80"/>
        <v>A679078</v>
      </c>
      <c r="AI820" s="40" t="str">
        <f>IFERROR(VLOOKUP(AH820,AKT!$E$4:$G$350,3,FALSE),"")</f>
        <v>0942</v>
      </c>
    </row>
    <row r="821" spans="32:35" hidden="1">
      <c r="AF821" s="89" t="s">
        <v>5445</v>
      </c>
      <c r="AG821" s="40" t="s">
        <v>5446</v>
      </c>
      <c r="AH821" s="40" t="str">
        <f t="shared" si="80"/>
        <v>A679078</v>
      </c>
      <c r="AI821" s="40" t="str">
        <f>IFERROR(VLOOKUP(AH821,AKT!$E$4:$G$350,3,FALSE),"")</f>
        <v>0942</v>
      </c>
    </row>
    <row r="822" spans="32:35" hidden="1">
      <c r="AF822" s="89" t="s">
        <v>5447</v>
      </c>
      <c r="AG822" s="40" t="s">
        <v>5448</v>
      </c>
      <c r="AH822" s="40" t="str">
        <f t="shared" si="80"/>
        <v>A679078</v>
      </c>
      <c r="AI822" s="40" t="str">
        <f>IFERROR(VLOOKUP(AH822,AKT!$E$4:$G$350,3,FALSE),"")</f>
        <v>0942</v>
      </c>
    </row>
    <row r="823" spans="32:35" hidden="1">
      <c r="AF823" s="89" t="s">
        <v>1076</v>
      </c>
      <c r="AG823" s="40" t="s">
        <v>1077</v>
      </c>
      <c r="AH823" s="40" t="str">
        <f t="shared" si="80"/>
        <v>A679078</v>
      </c>
      <c r="AI823" s="40" t="str">
        <f>IFERROR(VLOOKUP(AH823,AKT!$E$4:$G$350,3,FALSE),"")</f>
        <v>0942</v>
      </c>
    </row>
    <row r="824" spans="32:35" hidden="1">
      <c r="AF824" s="89" t="s">
        <v>5449</v>
      </c>
      <c r="AG824" s="40" t="s">
        <v>5450</v>
      </c>
      <c r="AH824" s="40" t="str">
        <f t="shared" si="80"/>
        <v>A679078</v>
      </c>
      <c r="AI824" s="40" t="str">
        <f>IFERROR(VLOOKUP(AH824,AKT!$E$4:$G$350,3,FALSE),"")</f>
        <v>0942</v>
      </c>
    </row>
    <row r="825" spans="32:35" hidden="1">
      <c r="AF825" s="89" t="s">
        <v>1078</v>
      </c>
      <c r="AG825" s="40" t="s">
        <v>1079</v>
      </c>
      <c r="AH825" s="40" t="str">
        <f t="shared" si="80"/>
        <v>A679078</v>
      </c>
      <c r="AI825" s="40" t="str">
        <f>IFERROR(VLOOKUP(AH825,AKT!$E$4:$G$350,3,FALSE),"")</f>
        <v>0942</v>
      </c>
    </row>
    <row r="826" spans="32:35" hidden="1">
      <c r="AF826" s="89" t="s">
        <v>1080</v>
      </c>
      <c r="AG826" s="40" t="s">
        <v>1081</v>
      </c>
      <c r="AH826" s="40" t="str">
        <f t="shared" si="80"/>
        <v>A679078</v>
      </c>
      <c r="AI826" s="40" t="str">
        <f>IFERROR(VLOOKUP(AH826,AKT!$E$4:$G$350,3,FALSE),"")</f>
        <v>0942</v>
      </c>
    </row>
    <row r="827" spans="32:35" hidden="1">
      <c r="AF827" s="89" t="s">
        <v>1082</v>
      </c>
      <c r="AG827" s="40" t="s">
        <v>1083</v>
      </c>
      <c r="AH827" s="40" t="str">
        <f t="shared" si="80"/>
        <v>A679078</v>
      </c>
      <c r="AI827" s="40" t="str">
        <f>IFERROR(VLOOKUP(AH827,AKT!$E$4:$G$350,3,FALSE),"")</f>
        <v>0942</v>
      </c>
    </row>
    <row r="828" spans="32:35" hidden="1">
      <c r="AF828" s="89" t="s">
        <v>1084</v>
      </c>
      <c r="AG828" s="40" t="s">
        <v>1085</v>
      </c>
      <c r="AH828" s="40" t="str">
        <f t="shared" si="80"/>
        <v>A679078</v>
      </c>
      <c r="AI828" s="40" t="str">
        <f>IFERROR(VLOOKUP(AH828,AKT!$E$4:$G$350,3,FALSE),"")</f>
        <v>0942</v>
      </c>
    </row>
    <row r="829" spans="32:35" hidden="1">
      <c r="AF829" s="40" t="s">
        <v>5451</v>
      </c>
      <c r="AG829" s="40" t="s">
        <v>5452</v>
      </c>
      <c r="AH829" s="40" t="str">
        <f t="shared" si="80"/>
        <v>A679078</v>
      </c>
      <c r="AI829" s="40" t="str">
        <f>IFERROR(VLOOKUP(AH829,AKT!$E$4:$G$350,3,FALSE),"")</f>
        <v>0942</v>
      </c>
    </row>
    <row r="830" spans="32:35" hidden="1">
      <c r="AF830" s="40" t="s">
        <v>1086</v>
      </c>
      <c r="AG830" s="40" t="s">
        <v>1087</v>
      </c>
      <c r="AH830" s="40" t="str">
        <f t="shared" si="80"/>
        <v>A679078</v>
      </c>
      <c r="AI830" s="40" t="str">
        <f>IFERROR(VLOOKUP(AH830,AKT!$E$4:$G$350,3,FALSE),"")</f>
        <v>0942</v>
      </c>
    </row>
    <row r="831" spans="32:35" hidden="1">
      <c r="AF831" s="40" t="s">
        <v>5453</v>
      </c>
      <c r="AG831" s="40" t="s">
        <v>5454</v>
      </c>
      <c r="AH831" s="40" t="str">
        <f t="shared" si="80"/>
        <v>A679078</v>
      </c>
      <c r="AI831" s="40" t="str">
        <f>IFERROR(VLOOKUP(AH831,AKT!$E$4:$G$350,3,FALSE),"")</f>
        <v>0942</v>
      </c>
    </row>
    <row r="832" spans="32:35" hidden="1">
      <c r="AF832" s="40" t="s">
        <v>1088</v>
      </c>
      <c r="AG832" s="40" t="s">
        <v>1089</v>
      </c>
      <c r="AH832" s="40" t="str">
        <f t="shared" si="80"/>
        <v>A679078</v>
      </c>
      <c r="AI832" s="40" t="str">
        <f>IFERROR(VLOOKUP(AH832,AKT!$E$4:$G$350,3,FALSE),"")</f>
        <v>0942</v>
      </c>
    </row>
    <row r="833" spans="32:35" hidden="1">
      <c r="AF833" s="40" t="s">
        <v>5455</v>
      </c>
      <c r="AG833" s="40" t="s">
        <v>5456</v>
      </c>
      <c r="AH833" s="40" t="str">
        <f t="shared" si="80"/>
        <v>A679078</v>
      </c>
      <c r="AI833" s="40" t="str">
        <f>IFERROR(VLOOKUP(AH833,AKT!$E$4:$G$350,3,FALSE),"")</f>
        <v>0942</v>
      </c>
    </row>
    <row r="834" spans="32:35" hidden="1">
      <c r="AF834" s="40" t="s">
        <v>5457</v>
      </c>
      <c r="AG834" s="40" t="s">
        <v>5458</v>
      </c>
      <c r="AH834" s="40" t="str">
        <f t="shared" si="80"/>
        <v>A679078</v>
      </c>
      <c r="AI834" s="40" t="str">
        <f>IFERROR(VLOOKUP(AH834,AKT!$E$4:$G$350,3,FALSE),"")</f>
        <v>0942</v>
      </c>
    </row>
    <row r="835" spans="32:35" hidden="1">
      <c r="AF835" s="40" t="s">
        <v>5459</v>
      </c>
      <c r="AG835" s="40" t="s">
        <v>5460</v>
      </c>
      <c r="AH835" s="40" t="str">
        <f t="shared" si="80"/>
        <v>A679078</v>
      </c>
      <c r="AI835" s="40" t="str">
        <f>IFERROR(VLOOKUP(AH835,AKT!$E$4:$G$350,3,FALSE),"")</f>
        <v>0942</v>
      </c>
    </row>
    <row r="836" spans="32:35" hidden="1">
      <c r="AF836" s="40" t="s">
        <v>5461</v>
      </c>
      <c r="AG836" s="40" t="s">
        <v>5462</v>
      </c>
      <c r="AH836" s="40" t="str">
        <f t="shared" si="80"/>
        <v>A679078</v>
      </c>
      <c r="AI836" s="40" t="str">
        <f>IFERROR(VLOOKUP(AH836,AKT!$E$4:$G$350,3,FALSE),"")</f>
        <v>0942</v>
      </c>
    </row>
    <row r="837" spans="32:35" hidden="1">
      <c r="AF837" s="40" t="s">
        <v>1090</v>
      </c>
      <c r="AG837" s="40" t="s">
        <v>1091</v>
      </c>
      <c r="AH837" s="40" t="str">
        <f t="shared" si="80"/>
        <v>A679078</v>
      </c>
      <c r="AI837" s="40" t="str">
        <f>IFERROR(VLOOKUP(AH837,AKT!$E$4:$G$350,3,FALSE),"")</f>
        <v>0942</v>
      </c>
    </row>
    <row r="838" spans="32:35" hidden="1">
      <c r="AF838" s="40" t="s">
        <v>1092</v>
      </c>
      <c r="AG838" s="40" t="s">
        <v>1093</v>
      </c>
      <c r="AH838" s="40" t="str">
        <f t="shared" si="80"/>
        <v>A679078</v>
      </c>
      <c r="AI838" s="40" t="str">
        <f>IFERROR(VLOOKUP(AH838,AKT!$E$4:$G$350,3,FALSE),"")</f>
        <v>0942</v>
      </c>
    </row>
    <row r="839" spans="32:35" hidden="1">
      <c r="AF839" s="40" t="s">
        <v>1094</v>
      </c>
      <c r="AG839" s="40" t="s">
        <v>1095</v>
      </c>
      <c r="AH839" s="40" t="str">
        <f t="shared" si="80"/>
        <v>A679078</v>
      </c>
      <c r="AI839" s="40" t="str">
        <f>IFERROR(VLOOKUP(AH839,AKT!$E$4:$G$350,3,FALSE),"")</f>
        <v>0942</v>
      </c>
    </row>
    <row r="840" spans="32:35" hidden="1">
      <c r="AF840" s="40" t="s">
        <v>5463</v>
      </c>
      <c r="AG840" s="40" t="s">
        <v>5464</v>
      </c>
      <c r="AH840" s="40" t="str">
        <f t="shared" si="80"/>
        <v>A679078</v>
      </c>
      <c r="AI840" s="40" t="str">
        <f>IFERROR(VLOOKUP(AH840,AKT!$E$4:$G$350,3,FALSE),"")</f>
        <v>0942</v>
      </c>
    </row>
    <row r="841" spans="32:35" hidden="1">
      <c r="AF841" s="40" t="s">
        <v>1096</v>
      </c>
      <c r="AG841" s="40" t="s">
        <v>1097</v>
      </c>
      <c r="AH841" s="40" t="str">
        <f t="shared" ref="AH841:AH904" si="81">LEFT(AF841,7)</f>
        <v>A679078</v>
      </c>
      <c r="AI841" s="40" t="str">
        <f>IFERROR(VLOOKUP(AH841,AKT!$E$4:$G$350,3,FALSE),"")</f>
        <v>0942</v>
      </c>
    </row>
    <row r="842" spans="32:35" hidden="1">
      <c r="AF842" s="40" t="s">
        <v>1098</v>
      </c>
      <c r="AG842" s="40" t="s">
        <v>1099</v>
      </c>
      <c r="AH842" s="40" t="str">
        <f t="shared" si="81"/>
        <v>A679078</v>
      </c>
      <c r="AI842" s="40" t="str">
        <f>IFERROR(VLOOKUP(AH842,AKT!$E$4:$G$350,3,FALSE),"")</f>
        <v>0942</v>
      </c>
    </row>
    <row r="843" spans="32:35" hidden="1">
      <c r="AF843" s="40" t="s">
        <v>5465</v>
      </c>
      <c r="AG843" s="40" t="s">
        <v>5466</v>
      </c>
      <c r="AH843" s="40" t="str">
        <f t="shared" si="81"/>
        <v>A679078</v>
      </c>
      <c r="AI843" s="40" t="str">
        <f>IFERROR(VLOOKUP(AH843,AKT!$E$4:$G$350,3,FALSE),"")</f>
        <v>0942</v>
      </c>
    </row>
    <row r="844" spans="32:35" hidden="1">
      <c r="AF844" s="40" t="s">
        <v>5467</v>
      </c>
      <c r="AG844" s="40" t="s">
        <v>5468</v>
      </c>
      <c r="AH844" s="40" t="str">
        <f t="shared" si="81"/>
        <v>A679078</v>
      </c>
      <c r="AI844" s="40" t="str">
        <f>IFERROR(VLOOKUP(AH844,AKT!$E$4:$G$350,3,FALSE),"")</f>
        <v>0942</v>
      </c>
    </row>
    <row r="845" spans="32:35" hidden="1">
      <c r="AF845" s="40" t="s">
        <v>5469</v>
      </c>
      <c r="AG845" s="40" t="s">
        <v>5470</v>
      </c>
      <c r="AH845" s="40" t="str">
        <f t="shared" si="81"/>
        <v>A679078</v>
      </c>
      <c r="AI845" s="40" t="str">
        <f>IFERROR(VLOOKUP(AH845,AKT!$E$4:$G$350,3,FALSE),"")</f>
        <v>0942</v>
      </c>
    </row>
    <row r="846" spans="32:35" hidden="1">
      <c r="AF846" s="40" t="s">
        <v>5471</v>
      </c>
      <c r="AG846" s="40" t="s">
        <v>5472</v>
      </c>
      <c r="AH846" s="40" t="str">
        <f t="shared" si="81"/>
        <v>A679078</v>
      </c>
      <c r="AI846" s="40" t="str">
        <f>IFERROR(VLOOKUP(AH846,AKT!$E$4:$G$350,3,FALSE),"")</f>
        <v>0942</v>
      </c>
    </row>
    <row r="847" spans="32:35" hidden="1">
      <c r="AF847" s="40" t="s">
        <v>5473</v>
      </c>
      <c r="AG847" s="40" t="s">
        <v>5474</v>
      </c>
      <c r="AH847" s="40" t="str">
        <f t="shared" si="81"/>
        <v>A679078</v>
      </c>
      <c r="AI847" s="40" t="str">
        <f>IFERROR(VLOOKUP(AH847,AKT!$E$4:$G$350,3,FALSE),"")</f>
        <v>0942</v>
      </c>
    </row>
    <row r="848" spans="32:35" hidden="1">
      <c r="AF848" s="40" t="s">
        <v>5475</v>
      </c>
      <c r="AG848" s="40" t="s">
        <v>5476</v>
      </c>
      <c r="AH848" s="40" t="str">
        <f t="shared" si="81"/>
        <v>A679078</v>
      </c>
      <c r="AI848" s="40" t="str">
        <f>IFERROR(VLOOKUP(AH848,AKT!$E$4:$G$350,3,FALSE),"")</f>
        <v>0942</v>
      </c>
    </row>
    <row r="849" spans="32:35" hidden="1">
      <c r="AF849" s="40" t="s">
        <v>5477</v>
      </c>
      <c r="AG849" s="40" t="s">
        <v>5478</v>
      </c>
      <c r="AH849" s="40" t="str">
        <f t="shared" si="81"/>
        <v>A679078</v>
      </c>
      <c r="AI849" s="40" t="str">
        <f>IFERROR(VLOOKUP(AH849,AKT!$E$4:$G$350,3,FALSE),"")</f>
        <v>0942</v>
      </c>
    </row>
    <row r="850" spans="32:35" hidden="1">
      <c r="AF850" s="40" t="s">
        <v>5479</v>
      </c>
      <c r="AG850" s="40" t="s">
        <v>5480</v>
      </c>
      <c r="AH850" s="40" t="str">
        <f t="shared" si="81"/>
        <v>A679078</v>
      </c>
      <c r="AI850" s="40" t="str">
        <f>IFERROR(VLOOKUP(AH850,AKT!$E$4:$G$350,3,FALSE),"")</f>
        <v>0942</v>
      </c>
    </row>
    <row r="851" spans="32:35" hidden="1">
      <c r="AF851" s="40" t="s">
        <v>5481</v>
      </c>
      <c r="AG851" s="40" t="s">
        <v>5482</v>
      </c>
      <c r="AH851" s="40" t="str">
        <f t="shared" si="81"/>
        <v>A679078</v>
      </c>
      <c r="AI851" s="40" t="str">
        <f>IFERROR(VLOOKUP(AH851,AKT!$E$4:$G$350,3,FALSE),"")</f>
        <v>0942</v>
      </c>
    </row>
    <row r="852" spans="32:35" hidden="1">
      <c r="AF852" s="40" t="s">
        <v>5483</v>
      </c>
      <c r="AG852" s="40" t="s">
        <v>5484</v>
      </c>
      <c r="AH852" s="40" t="str">
        <f t="shared" si="81"/>
        <v>A679078</v>
      </c>
      <c r="AI852" s="40" t="str">
        <f>IFERROR(VLOOKUP(AH852,AKT!$E$4:$G$350,3,FALSE),"")</f>
        <v>0942</v>
      </c>
    </row>
    <row r="853" spans="32:35" hidden="1">
      <c r="AF853" s="40" t="s">
        <v>5485</v>
      </c>
      <c r="AG853" s="40" t="s">
        <v>5486</v>
      </c>
      <c r="AH853" s="40" t="str">
        <f t="shared" si="81"/>
        <v>A679078</v>
      </c>
      <c r="AI853" s="40" t="str">
        <f>IFERROR(VLOOKUP(AH853,AKT!$E$4:$G$350,3,FALSE),"")</f>
        <v>0942</v>
      </c>
    </row>
    <row r="854" spans="32:35" hidden="1">
      <c r="AF854" s="40" t="s">
        <v>5487</v>
      </c>
      <c r="AG854" s="40" t="s">
        <v>5488</v>
      </c>
      <c r="AH854" s="40" t="str">
        <f t="shared" si="81"/>
        <v>A679078</v>
      </c>
      <c r="AI854" s="40" t="str">
        <f>IFERROR(VLOOKUP(AH854,AKT!$E$4:$G$350,3,FALSE),"")</f>
        <v>0942</v>
      </c>
    </row>
    <row r="855" spans="32:35" hidden="1">
      <c r="AF855" s="40" t="s">
        <v>5489</v>
      </c>
      <c r="AG855" s="40" t="s">
        <v>5490</v>
      </c>
      <c r="AH855" s="40" t="str">
        <f t="shared" si="81"/>
        <v>A679078</v>
      </c>
      <c r="AI855" s="40" t="str">
        <f>IFERROR(VLOOKUP(AH855,AKT!$E$4:$G$350,3,FALSE),"")</f>
        <v>0942</v>
      </c>
    </row>
    <row r="856" spans="32:35" hidden="1">
      <c r="AF856" s="40" t="s">
        <v>5491</v>
      </c>
      <c r="AG856" s="40" t="s">
        <v>5492</v>
      </c>
      <c r="AH856" s="40" t="str">
        <f t="shared" si="81"/>
        <v>A679078</v>
      </c>
      <c r="AI856" s="40" t="str">
        <f>IFERROR(VLOOKUP(AH856,AKT!$E$4:$G$350,3,FALSE),"")</f>
        <v>0942</v>
      </c>
    </row>
    <row r="857" spans="32:35" hidden="1">
      <c r="AF857" s="40" t="s">
        <v>5493</v>
      </c>
      <c r="AG857" s="40" t="s">
        <v>5494</v>
      </c>
      <c r="AH857" s="40" t="str">
        <f t="shared" si="81"/>
        <v>A679078</v>
      </c>
      <c r="AI857" s="40" t="str">
        <f>IFERROR(VLOOKUP(AH857,AKT!$E$4:$G$350,3,FALSE),"")</f>
        <v>0942</v>
      </c>
    </row>
    <row r="858" spans="32:35" hidden="1">
      <c r="AF858" s="40" t="s">
        <v>5495</v>
      </c>
      <c r="AG858" s="40" t="s">
        <v>5496</v>
      </c>
      <c r="AH858" s="40" t="str">
        <f t="shared" si="81"/>
        <v>A679078</v>
      </c>
      <c r="AI858" s="40" t="str">
        <f>IFERROR(VLOOKUP(AH858,AKT!$E$4:$G$350,3,FALSE),"")</f>
        <v>0942</v>
      </c>
    </row>
    <row r="859" spans="32:35" hidden="1">
      <c r="AF859" s="40" t="s">
        <v>5497</v>
      </c>
      <c r="AG859" s="40" t="s">
        <v>5498</v>
      </c>
      <c r="AH859" s="40" t="str">
        <f t="shared" si="81"/>
        <v>A679078</v>
      </c>
      <c r="AI859" s="40" t="str">
        <f>IFERROR(VLOOKUP(AH859,AKT!$E$4:$G$350,3,FALSE),"")</f>
        <v>0942</v>
      </c>
    </row>
    <row r="860" spans="32:35" hidden="1">
      <c r="AF860" s="40" t="s">
        <v>5499</v>
      </c>
      <c r="AG860" s="40" t="s">
        <v>5500</v>
      </c>
      <c r="AH860" s="40" t="str">
        <f t="shared" si="81"/>
        <v>A679078</v>
      </c>
      <c r="AI860" s="40" t="str">
        <f>IFERROR(VLOOKUP(AH860,AKT!$E$4:$G$350,3,FALSE),"")</f>
        <v>0942</v>
      </c>
    </row>
    <row r="861" spans="32:35" hidden="1">
      <c r="AF861" s="40" t="s">
        <v>5501</v>
      </c>
      <c r="AG861" s="40" t="s">
        <v>5502</v>
      </c>
      <c r="AH861" s="40" t="str">
        <f t="shared" si="81"/>
        <v>A679078</v>
      </c>
      <c r="AI861" s="40" t="str">
        <f>IFERROR(VLOOKUP(AH861,AKT!$E$4:$G$350,3,FALSE),"")</f>
        <v>0942</v>
      </c>
    </row>
    <row r="862" spans="32:35" hidden="1">
      <c r="AF862" s="40" t="s">
        <v>5503</v>
      </c>
      <c r="AG862" s="40" t="s">
        <v>5504</v>
      </c>
      <c r="AH862" s="40" t="str">
        <f t="shared" si="81"/>
        <v>A679078</v>
      </c>
      <c r="AI862" s="40" t="str">
        <f>IFERROR(VLOOKUP(AH862,AKT!$E$4:$G$350,3,FALSE),"")</f>
        <v>0942</v>
      </c>
    </row>
    <row r="863" spans="32:35" hidden="1">
      <c r="AF863" s="40" t="s">
        <v>1100</v>
      </c>
      <c r="AG863" s="40" t="s">
        <v>1101</v>
      </c>
      <c r="AH863" s="40" t="str">
        <f t="shared" si="81"/>
        <v>A679078</v>
      </c>
      <c r="AI863" s="40" t="str">
        <f>IFERROR(VLOOKUP(AH863,AKT!$E$4:$G$350,3,FALSE),"")</f>
        <v>0942</v>
      </c>
    </row>
    <row r="864" spans="32:35" hidden="1">
      <c r="AF864" s="40" t="s">
        <v>5505</v>
      </c>
      <c r="AG864" s="40" t="s">
        <v>5506</v>
      </c>
      <c r="AH864" s="40" t="str">
        <f t="shared" si="81"/>
        <v>A679078</v>
      </c>
      <c r="AI864" s="40" t="str">
        <f>IFERROR(VLOOKUP(AH864,AKT!$E$4:$G$350,3,FALSE),"")</f>
        <v>0942</v>
      </c>
    </row>
    <row r="865" spans="32:35" hidden="1">
      <c r="AF865" s="40" t="s">
        <v>5507</v>
      </c>
      <c r="AG865" s="40" t="s">
        <v>5508</v>
      </c>
      <c r="AH865" s="40" t="str">
        <f t="shared" si="81"/>
        <v>A679078</v>
      </c>
      <c r="AI865" s="40" t="str">
        <f>IFERROR(VLOOKUP(AH865,AKT!$E$4:$G$350,3,FALSE),"")</f>
        <v>0942</v>
      </c>
    </row>
    <row r="866" spans="32:35" hidden="1">
      <c r="AF866" s="40" t="s">
        <v>5509</v>
      </c>
      <c r="AG866" s="40" t="s">
        <v>5510</v>
      </c>
      <c r="AH866" s="40" t="str">
        <f t="shared" si="81"/>
        <v>A679078</v>
      </c>
      <c r="AI866" s="40" t="str">
        <f>IFERROR(VLOOKUP(AH866,AKT!$E$4:$G$350,3,FALSE),"")</f>
        <v>0942</v>
      </c>
    </row>
    <row r="867" spans="32:35" hidden="1">
      <c r="AF867" s="40" t="s">
        <v>5511</v>
      </c>
      <c r="AG867" s="40" t="s">
        <v>5512</v>
      </c>
      <c r="AH867" s="40" t="str">
        <f t="shared" si="81"/>
        <v>A679078</v>
      </c>
      <c r="AI867" s="40" t="str">
        <f>IFERROR(VLOOKUP(AH867,AKT!$E$4:$G$350,3,FALSE),"")</f>
        <v>0942</v>
      </c>
    </row>
    <row r="868" spans="32:35" hidden="1">
      <c r="AF868" s="40" t="s">
        <v>5513</v>
      </c>
      <c r="AG868" s="40" t="s">
        <v>5514</v>
      </c>
      <c r="AH868" s="40" t="str">
        <f t="shared" si="81"/>
        <v>A679078</v>
      </c>
      <c r="AI868" s="40" t="str">
        <f>IFERROR(VLOOKUP(AH868,AKT!$E$4:$G$350,3,FALSE),"")</f>
        <v>0942</v>
      </c>
    </row>
    <row r="869" spans="32:35" hidden="1">
      <c r="AF869" s="40" t="s">
        <v>5515</v>
      </c>
      <c r="AG869" s="40" t="s">
        <v>5516</v>
      </c>
      <c r="AH869" s="40" t="str">
        <f t="shared" si="81"/>
        <v>A679078</v>
      </c>
      <c r="AI869" s="40" t="str">
        <f>IFERROR(VLOOKUP(AH869,AKT!$E$4:$G$350,3,FALSE),"")</f>
        <v>0942</v>
      </c>
    </row>
    <row r="870" spans="32:35" hidden="1">
      <c r="AF870" s="40" t="s">
        <v>5517</v>
      </c>
      <c r="AG870" s="40" t="s">
        <v>5518</v>
      </c>
      <c r="AH870" s="40" t="str">
        <f t="shared" si="81"/>
        <v>A679078</v>
      </c>
      <c r="AI870" s="40" t="str">
        <f>IFERROR(VLOOKUP(AH870,AKT!$E$4:$G$350,3,FALSE),"")</f>
        <v>0942</v>
      </c>
    </row>
    <row r="871" spans="32:35" hidden="1">
      <c r="AF871" s="40" t="s">
        <v>5519</v>
      </c>
      <c r="AG871" s="40" t="s">
        <v>5520</v>
      </c>
      <c r="AH871" s="40" t="str">
        <f t="shared" si="81"/>
        <v>A679078</v>
      </c>
      <c r="AI871" s="40" t="str">
        <f>IFERROR(VLOOKUP(AH871,AKT!$E$4:$G$350,3,FALSE),"")</f>
        <v>0942</v>
      </c>
    </row>
    <row r="872" spans="32:35" hidden="1">
      <c r="AF872" s="40" t="s">
        <v>5521</v>
      </c>
      <c r="AG872" s="40" t="s">
        <v>5522</v>
      </c>
      <c r="AH872" s="40" t="str">
        <f t="shared" si="81"/>
        <v>A679078</v>
      </c>
      <c r="AI872" s="40" t="str">
        <f>IFERROR(VLOOKUP(AH872,AKT!$E$4:$G$350,3,FALSE),"")</f>
        <v>0942</v>
      </c>
    </row>
    <row r="873" spans="32:35" hidden="1">
      <c r="AF873" s="40" t="s">
        <v>5523</v>
      </c>
      <c r="AG873" s="40" t="s">
        <v>5524</v>
      </c>
      <c r="AH873" s="40" t="str">
        <f t="shared" si="81"/>
        <v>A679078</v>
      </c>
      <c r="AI873" s="40" t="str">
        <f>IFERROR(VLOOKUP(AH873,AKT!$E$4:$G$350,3,FALSE),"")</f>
        <v>0942</v>
      </c>
    </row>
    <row r="874" spans="32:35" hidden="1">
      <c r="AF874" s="40" t="s">
        <v>5525</v>
      </c>
      <c r="AG874" s="40" t="s">
        <v>5526</v>
      </c>
      <c r="AH874" s="40" t="str">
        <f t="shared" si="81"/>
        <v>A679078</v>
      </c>
      <c r="AI874" s="40" t="str">
        <f>IFERROR(VLOOKUP(AH874,AKT!$E$4:$G$350,3,FALSE),"")</f>
        <v>0942</v>
      </c>
    </row>
    <row r="875" spans="32:35" hidden="1">
      <c r="AF875" s="40" t="s">
        <v>5527</v>
      </c>
      <c r="AG875" s="40" t="s">
        <v>5528</v>
      </c>
      <c r="AH875" s="40" t="str">
        <f t="shared" si="81"/>
        <v>A679078</v>
      </c>
      <c r="AI875" s="40" t="str">
        <f>IFERROR(VLOOKUP(AH875,AKT!$E$4:$G$350,3,FALSE),"")</f>
        <v>0942</v>
      </c>
    </row>
    <row r="876" spans="32:35" hidden="1">
      <c r="AF876" s="40" t="s">
        <v>5529</v>
      </c>
      <c r="AG876" s="40" t="s">
        <v>5530</v>
      </c>
      <c r="AH876" s="40" t="str">
        <f t="shared" si="81"/>
        <v>A679078</v>
      </c>
      <c r="AI876" s="40" t="str">
        <f>IFERROR(VLOOKUP(AH876,AKT!$E$4:$G$350,3,FALSE),"")</f>
        <v>0942</v>
      </c>
    </row>
    <row r="877" spans="32:35" hidden="1">
      <c r="AF877" s="40" t="s">
        <v>5531</v>
      </c>
      <c r="AG877" s="40" t="s">
        <v>5532</v>
      </c>
      <c r="AH877" s="40" t="str">
        <f t="shared" si="81"/>
        <v>A679078</v>
      </c>
      <c r="AI877" s="40" t="str">
        <f>IFERROR(VLOOKUP(AH877,AKT!$E$4:$G$350,3,FALSE),"")</f>
        <v>0942</v>
      </c>
    </row>
    <row r="878" spans="32:35" hidden="1">
      <c r="AF878" s="40" t="s">
        <v>5533</v>
      </c>
      <c r="AG878" s="40" t="s">
        <v>1829</v>
      </c>
      <c r="AH878" s="40" t="str">
        <f t="shared" si="81"/>
        <v>A679078</v>
      </c>
      <c r="AI878" s="40" t="str">
        <f>IFERROR(VLOOKUP(AH878,AKT!$E$4:$G$350,3,FALSE),"")</f>
        <v>0942</v>
      </c>
    </row>
    <row r="879" spans="32:35" hidden="1">
      <c r="AF879" s="40" t="s">
        <v>5534</v>
      </c>
      <c r="AG879" s="40" t="s">
        <v>5535</v>
      </c>
      <c r="AH879" s="40" t="str">
        <f t="shared" si="81"/>
        <v>A679078</v>
      </c>
      <c r="AI879" s="40" t="str">
        <f>IFERROR(VLOOKUP(AH879,AKT!$E$4:$G$350,3,FALSE),"")</f>
        <v>0942</v>
      </c>
    </row>
    <row r="880" spans="32:35" hidden="1">
      <c r="AF880" s="40" t="s">
        <v>5536</v>
      </c>
      <c r="AG880" s="40" t="s">
        <v>5537</v>
      </c>
      <c r="AH880" s="40" t="str">
        <f t="shared" si="81"/>
        <v>A679078</v>
      </c>
      <c r="AI880" s="40" t="str">
        <f>IFERROR(VLOOKUP(AH880,AKT!$E$4:$G$350,3,FALSE),"")</f>
        <v>0942</v>
      </c>
    </row>
    <row r="881" spans="32:35" hidden="1">
      <c r="AF881" s="40" t="s">
        <v>5538</v>
      </c>
      <c r="AG881" s="40" t="s">
        <v>5539</v>
      </c>
      <c r="AH881" s="40" t="str">
        <f t="shared" si="81"/>
        <v>A679078</v>
      </c>
      <c r="AI881" s="40" t="str">
        <f>IFERROR(VLOOKUP(AH881,AKT!$E$4:$G$350,3,FALSE),"")</f>
        <v>0942</v>
      </c>
    </row>
    <row r="882" spans="32:35" hidden="1">
      <c r="AF882" s="40" t="s">
        <v>5540</v>
      </c>
      <c r="AG882" s="40" t="s">
        <v>5541</v>
      </c>
      <c r="AH882" s="40" t="str">
        <f t="shared" si="81"/>
        <v>A679078</v>
      </c>
      <c r="AI882" s="40" t="str">
        <f>IFERROR(VLOOKUP(AH882,AKT!$E$4:$G$350,3,FALSE),"")</f>
        <v>0942</v>
      </c>
    </row>
    <row r="883" spans="32:35" hidden="1">
      <c r="AF883" s="40" t="s">
        <v>5542</v>
      </c>
      <c r="AG883" s="40" t="s">
        <v>5543</v>
      </c>
      <c r="AH883" s="40" t="str">
        <f t="shared" si="81"/>
        <v>A679078</v>
      </c>
      <c r="AI883" s="40" t="str">
        <f>IFERROR(VLOOKUP(AH883,AKT!$E$4:$G$350,3,FALSE),"")</f>
        <v>0942</v>
      </c>
    </row>
    <row r="884" spans="32:35" hidden="1">
      <c r="AF884" s="40" t="s">
        <v>5544</v>
      </c>
      <c r="AG884" s="40" t="s">
        <v>5545</v>
      </c>
      <c r="AH884" s="40" t="str">
        <f t="shared" si="81"/>
        <v>A679078</v>
      </c>
      <c r="AI884" s="40" t="str">
        <f>IFERROR(VLOOKUP(AH884,AKT!$E$4:$G$350,3,FALSE),"")</f>
        <v>0942</v>
      </c>
    </row>
    <row r="885" spans="32:35" hidden="1">
      <c r="AF885" s="40" t="s">
        <v>5546</v>
      </c>
      <c r="AG885" s="40" t="s">
        <v>5547</v>
      </c>
      <c r="AH885" s="40" t="str">
        <f t="shared" si="81"/>
        <v>A679078</v>
      </c>
      <c r="AI885" s="40" t="str">
        <f>IFERROR(VLOOKUP(AH885,AKT!$E$4:$G$350,3,FALSE),"")</f>
        <v>0942</v>
      </c>
    </row>
    <row r="886" spans="32:35" hidden="1">
      <c r="AF886" s="40" t="s">
        <v>5548</v>
      </c>
      <c r="AG886" s="40" t="s">
        <v>5549</v>
      </c>
      <c r="AH886" s="40" t="str">
        <f t="shared" si="81"/>
        <v>A679078</v>
      </c>
      <c r="AI886" s="40" t="str">
        <f>IFERROR(VLOOKUP(AH886,AKT!$E$4:$G$350,3,FALSE),"")</f>
        <v>0942</v>
      </c>
    </row>
    <row r="887" spans="32:35" hidden="1">
      <c r="AF887" s="40" t="s">
        <v>5550</v>
      </c>
      <c r="AG887" s="40" t="s">
        <v>5551</v>
      </c>
      <c r="AH887" s="40" t="str">
        <f t="shared" si="81"/>
        <v>A679078</v>
      </c>
      <c r="AI887" s="40" t="str">
        <f>IFERROR(VLOOKUP(AH887,AKT!$E$4:$G$350,3,FALSE),"")</f>
        <v>0942</v>
      </c>
    </row>
    <row r="888" spans="32:35" hidden="1">
      <c r="AF888" s="40" t="s">
        <v>5552</v>
      </c>
      <c r="AG888" s="40" t="s">
        <v>5553</v>
      </c>
      <c r="AH888" s="40" t="str">
        <f t="shared" si="81"/>
        <v>A679078</v>
      </c>
      <c r="AI888" s="40" t="str">
        <f>IFERROR(VLOOKUP(AH888,AKT!$E$4:$G$350,3,FALSE),"")</f>
        <v>0942</v>
      </c>
    </row>
    <row r="889" spans="32:35" hidden="1">
      <c r="AF889" s="40" t="s">
        <v>5554</v>
      </c>
      <c r="AG889" s="40" t="s">
        <v>5555</v>
      </c>
      <c r="AH889" s="40" t="str">
        <f t="shared" si="81"/>
        <v>A679078</v>
      </c>
      <c r="AI889" s="40" t="str">
        <f>IFERROR(VLOOKUP(AH889,AKT!$E$4:$G$350,3,FALSE),"")</f>
        <v>0942</v>
      </c>
    </row>
    <row r="890" spans="32:35" hidden="1">
      <c r="AF890" s="40" t="s">
        <v>5556</v>
      </c>
      <c r="AG890" s="40" t="s">
        <v>5557</v>
      </c>
      <c r="AH890" s="40" t="str">
        <f t="shared" si="81"/>
        <v>A679078</v>
      </c>
      <c r="AI890" s="40" t="str">
        <f>IFERROR(VLOOKUP(AH890,AKT!$E$4:$G$350,3,FALSE),"")</f>
        <v>0942</v>
      </c>
    </row>
    <row r="891" spans="32:35" hidden="1">
      <c r="AF891" s="40" t="s">
        <v>5558</v>
      </c>
      <c r="AG891" s="40" t="s">
        <v>5559</v>
      </c>
      <c r="AH891" s="40" t="str">
        <f t="shared" si="81"/>
        <v>A679078</v>
      </c>
      <c r="AI891" s="40" t="str">
        <f>IFERROR(VLOOKUP(AH891,AKT!$E$4:$G$350,3,FALSE),"")</f>
        <v>0942</v>
      </c>
    </row>
    <row r="892" spans="32:35" hidden="1">
      <c r="AF892" s="40" t="s">
        <v>5560</v>
      </c>
      <c r="AG892" s="40" t="s">
        <v>5561</v>
      </c>
      <c r="AH892" s="40" t="str">
        <f t="shared" si="81"/>
        <v>A679078</v>
      </c>
      <c r="AI892" s="40" t="str">
        <f>IFERROR(VLOOKUP(AH892,AKT!$E$4:$G$350,3,FALSE),"")</f>
        <v>0942</v>
      </c>
    </row>
    <row r="893" spans="32:35" hidden="1">
      <c r="AF893" s="40" t="s">
        <v>5562</v>
      </c>
      <c r="AG893" s="40" t="s">
        <v>5563</v>
      </c>
      <c r="AH893" s="40" t="str">
        <f t="shared" si="81"/>
        <v>A679078</v>
      </c>
      <c r="AI893" s="40" t="str">
        <f>IFERROR(VLOOKUP(AH893,AKT!$E$4:$G$350,3,FALSE),"")</f>
        <v>0942</v>
      </c>
    </row>
    <row r="894" spans="32:35" hidden="1">
      <c r="AF894" s="40" t="s">
        <v>5564</v>
      </c>
      <c r="AG894" s="40" t="s">
        <v>5565</v>
      </c>
      <c r="AH894" s="40" t="str">
        <f t="shared" si="81"/>
        <v>A679078</v>
      </c>
      <c r="AI894" s="40" t="str">
        <f>IFERROR(VLOOKUP(AH894,AKT!$E$4:$G$350,3,FALSE),"")</f>
        <v>0942</v>
      </c>
    </row>
    <row r="895" spans="32:35" hidden="1">
      <c r="AF895" s="40" t="s">
        <v>5566</v>
      </c>
      <c r="AG895" s="40" t="s">
        <v>5567</v>
      </c>
      <c r="AH895" s="40" t="str">
        <f t="shared" si="81"/>
        <v>A679078</v>
      </c>
      <c r="AI895" s="40" t="str">
        <f>IFERROR(VLOOKUP(AH895,AKT!$E$4:$G$350,3,FALSE),"")</f>
        <v>0942</v>
      </c>
    </row>
    <row r="896" spans="32:35" hidden="1">
      <c r="AF896" s="40" t="s">
        <v>5568</v>
      </c>
      <c r="AG896" s="40" t="s">
        <v>5569</v>
      </c>
      <c r="AH896" s="40" t="str">
        <f t="shared" si="81"/>
        <v>A679078</v>
      </c>
      <c r="AI896" s="40" t="str">
        <f>IFERROR(VLOOKUP(AH896,AKT!$E$4:$G$350,3,FALSE),"")</f>
        <v>0942</v>
      </c>
    </row>
    <row r="897" spans="32:35" hidden="1">
      <c r="AF897" s="40" t="s">
        <v>5570</v>
      </c>
      <c r="AG897" s="40" t="s">
        <v>5571</v>
      </c>
      <c r="AH897" s="40" t="str">
        <f t="shared" si="81"/>
        <v>A679078</v>
      </c>
      <c r="AI897" s="40" t="str">
        <f>IFERROR(VLOOKUP(AH897,AKT!$E$4:$G$350,3,FALSE),"")</f>
        <v>0942</v>
      </c>
    </row>
    <row r="898" spans="32:35" hidden="1">
      <c r="AF898" s="40" t="s">
        <v>1657</v>
      </c>
      <c r="AG898" s="40" t="s">
        <v>1658</v>
      </c>
      <c r="AH898" s="40" t="str">
        <f t="shared" si="81"/>
        <v>A679078</v>
      </c>
      <c r="AI898" s="40" t="str">
        <f>IFERROR(VLOOKUP(AH898,AKT!$E$4:$G$350,3,FALSE),"")</f>
        <v>0942</v>
      </c>
    </row>
    <row r="899" spans="32:35" hidden="1">
      <c r="AF899" s="40" t="s">
        <v>1659</v>
      </c>
      <c r="AG899" s="40" t="s">
        <v>1660</v>
      </c>
      <c r="AH899" s="40" t="str">
        <f t="shared" si="81"/>
        <v>A679078</v>
      </c>
      <c r="AI899" s="40" t="str">
        <f>IFERROR(VLOOKUP(AH899,AKT!$E$4:$G$350,3,FALSE),"")</f>
        <v>0942</v>
      </c>
    </row>
    <row r="900" spans="32:35" hidden="1">
      <c r="AF900" s="40" t="s">
        <v>5572</v>
      </c>
      <c r="AG900" s="40" t="s">
        <v>5573</v>
      </c>
      <c r="AH900" s="40" t="str">
        <f t="shared" si="81"/>
        <v>A679078</v>
      </c>
      <c r="AI900" s="40" t="str">
        <f>IFERROR(VLOOKUP(AH900,AKT!$E$4:$G$350,3,FALSE),"")</f>
        <v>0942</v>
      </c>
    </row>
    <row r="901" spans="32:35" hidden="1">
      <c r="AF901" s="40" t="s">
        <v>5574</v>
      </c>
      <c r="AG901" s="40" t="s">
        <v>5575</v>
      </c>
      <c r="AH901" s="40" t="str">
        <f t="shared" si="81"/>
        <v>A679078</v>
      </c>
      <c r="AI901" s="40" t="str">
        <f>IFERROR(VLOOKUP(AH901,AKT!$E$4:$G$350,3,FALSE),"")</f>
        <v>0942</v>
      </c>
    </row>
    <row r="902" spans="32:35" hidden="1">
      <c r="AF902" s="40" t="s">
        <v>5576</v>
      </c>
      <c r="AG902" s="40" t="s">
        <v>5577</v>
      </c>
      <c r="AH902" s="40" t="str">
        <f t="shared" si="81"/>
        <v>A679078</v>
      </c>
      <c r="AI902" s="40" t="str">
        <f>IFERROR(VLOOKUP(AH902,AKT!$E$4:$G$350,3,FALSE),"")</f>
        <v>0942</v>
      </c>
    </row>
    <row r="903" spans="32:35" hidden="1">
      <c r="AF903" s="40" t="s">
        <v>1661</v>
      </c>
      <c r="AG903" s="40" t="s">
        <v>1662</v>
      </c>
      <c r="AH903" s="40" t="str">
        <f t="shared" si="81"/>
        <v>A679078</v>
      </c>
      <c r="AI903" s="40" t="str">
        <f>IFERROR(VLOOKUP(AH903,AKT!$E$4:$G$350,3,FALSE),"")</f>
        <v>0942</v>
      </c>
    </row>
    <row r="904" spans="32:35" hidden="1">
      <c r="AF904" s="40" t="s">
        <v>5578</v>
      </c>
      <c r="AG904" s="40" t="s">
        <v>5579</v>
      </c>
      <c r="AH904" s="40" t="str">
        <f t="shared" si="81"/>
        <v>A679078</v>
      </c>
      <c r="AI904" s="40" t="str">
        <f>IFERROR(VLOOKUP(AH904,AKT!$E$4:$G$350,3,FALSE),"")</f>
        <v>0942</v>
      </c>
    </row>
    <row r="905" spans="32:35" hidden="1">
      <c r="AF905" s="40" t="s">
        <v>5580</v>
      </c>
      <c r="AG905" s="40" t="s">
        <v>5581</v>
      </c>
      <c r="AH905" s="40" t="str">
        <f t="shared" ref="AH905:AH968" si="82">LEFT(AF905,7)</f>
        <v>A679078</v>
      </c>
      <c r="AI905" s="40" t="str">
        <f>IFERROR(VLOOKUP(AH905,AKT!$E$4:$G$350,3,FALSE),"")</f>
        <v>0942</v>
      </c>
    </row>
    <row r="906" spans="32:35" hidden="1">
      <c r="AF906" s="40" t="s">
        <v>1663</v>
      </c>
      <c r="AG906" s="40" t="s">
        <v>1664</v>
      </c>
      <c r="AH906" s="40" t="str">
        <f t="shared" si="82"/>
        <v>A679078</v>
      </c>
      <c r="AI906" s="40" t="str">
        <f>IFERROR(VLOOKUP(AH906,AKT!$E$4:$G$350,3,FALSE),"")</f>
        <v>0942</v>
      </c>
    </row>
    <row r="907" spans="32:35" hidden="1">
      <c r="AF907" s="40" t="s">
        <v>1665</v>
      </c>
      <c r="AG907" s="40" t="s">
        <v>1666</v>
      </c>
      <c r="AH907" s="40" t="str">
        <f t="shared" si="82"/>
        <v>A679078</v>
      </c>
      <c r="AI907" s="40" t="str">
        <f>IFERROR(VLOOKUP(AH907,AKT!$E$4:$G$350,3,FALSE),"")</f>
        <v>0942</v>
      </c>
    </row>
    <row r="908" spans="32:35" hidden="1">
      <c r="AF908" s="40" t="s">
        <v>5582</v>
      </c>
      <c r="AG908" s="40" t="s">
        <v>5583</v>
      </c>
      <c r="AH908" s="40" t="str">
        <f t="shared" si="82"/>
        <v>A679078</v>
      </c>
      <c r="AI908" s="40" t="str">
        <f>IFERROR(VLOOKUP(AH908,AKT!$E$4:$G$350,3,FALSE),"")</f>
        <v>0942</v>
      </c>
    </row>
    <row r="909" spans="32:35" hidden="1">
      <c r="AF909" s="40" t="s">
        <v>1667</v>
      </c>
      <c r="AG909" s="40" t="s">
        <v>1668</v>
      </c>
      <c r="AH909" s="40" t="str">
        <f t="shared" si="82"/>
        <v>A679078</v>
      </c>
      <c r="AI909" s="40" t="str">
        <f>IFERROR(VLOOKUP(AH909,AKT!$E$4:$G$350,3,FALSE),"")</f>
        <v>0942</v>
      </c>
    </row>
    <row r="910" spans="32:35" hidden="1">
      <c r="AF910" s="40" t="s">
        <v>1669</v>
      </c>
      <c r="AG910" s="40" t="s">
        <v>1670</v>
      </c>
      <c r="AH910" s="40" t="str">
        <f t="shared" si="82"/>
        <v>A679078</v>
      </c>
      <c r="AI910" s="40" t="str">
        <f>IFERROR(VLOOKUP(AH910,AKT!$E$4:$G$350,3,FALSE),"")</f>
        <v>0942</v>
      </c>
    </row>
    <row r="911" spans="32:35" hidden="1">
      <c r="AF911" s="40" t="s">
        <v>5584</v>
      </c>
      <c r="AG911" s="40" t="s">
        <v>5585</v>
      </c>
      <c r="AH911" s="40" t="str">
        <f t="shared" si="82"/>
        <v>A679078</v>
      </c>
      <c r="AI911" s="40" t="str">
        <f>IFERROR(VLOOKUP(AH911,AKT!$E$4:$G$350,3,FALSE),"")</f>
        <v>0942</v>
      </c>
    </row>
    <row r="912" spans="32:35" hidden="1">
      <c r="AF912" s="40" t="s">
        <v>1671</v>
      </c>
      <c r="AG912" s="40" t="s">
        <v>1672</v>
      </c>
      <c r="AH912" s="40" t="str">
        <f t="shared" si="82"/>
        <v>A679078</v>
      </c>
      <c r="AI912" s="40" t="str">
        <f>IFERROR(VLOOKUP(AH912,AKT!$E$4:$G$350,3,FALSE),"")</f>
        <v>0942</v>
      </c>
    </row>
    <row r="913" spans="32:35" hidden="1">
      <c r="AF913" s="40" t="s">
        <v>5586</v>
      </c>
      <c r="AG913" s="40" t="s">
        <v>5587</v>
      </c>
      <c r="AH913" s="40" t="str">
        <f t="shared" si="82"/>
        <v>A679078</v>
      </c>
      <c r="AI913" s="40" t="str">
        <f>IFERROR(VLOOKUP(AH913,AKT!$E$4:$G$350,3,FALSE),"")</f>
        <v>0942</v>
      </c>
    </row>
    <row r="914" spans="32:35" hidden="1">
      <c r="AF914" s="40" t="s">
        <v>5588</v>
      </c>
      <c r="AG914" s="40" t="s">
        <v>5589</v>
      </c>
      <c r="AH914" s="40" t="str">
        <f t="shared" si="82"/>
        <v>A679078</v>
      </c>
      <c r="AI914" s="40" t="str">
        <f>IFERROR(VLOOKUP(AH914,AKT!$E$4:$G$350,3,FALSE),"")</f>
        <v>0942</v>
      </c>
    </row>
    <row r="915" spans="32:35" hidden="1">
      <c r="AF915" s="40" t="s">
        <v>5590</v>
      </c>
      <c r="AG915" s="40" t="s">
        <v>5591</v>
      </c>
      <c r="AH915" s="40" t="str">
        <f t="shared" si="82"/>
        <v>A679078</v>
      </c>
      <c r="AI915" s="40" t="str">
        <f>IFERROR(VLOOKUP(AH915,AKT!$E$4:$G$350,3,FALSE),"")</f>
        <v>0942</v>
      </c>
    </row>
    <row r="916" spans="32:35" hidden="1">
      <c r="AF916" s="40" t="s">
        <v>1673</v>
      </c>
      <c r="AG916" s="40" t="s">
        <v>1674</v>
      </c>
      <c r="AH916" s="40" t="str">
        <f t="shared" si="82"/>
        <v>A679078</v>
      </c>
      <c r="AI916" s="40" t="str">
        <f>IFERROR(VLOOKUP(AH916,AKT!$E$4:$G$350,3,FALSE),"")</f>
        <v>0942</v>
      </c>
    </row>
    <row r="917" spans="32:35" hidden="1">
      <c r="AF917" s="40" t="s">
        <v>5592</v>
      </c>
      <c r="AG917" s="40" t="s">
        <v>5593</v>
      </c>
      <c r="AH917" s="40" t="str">
        <f t="shared" si="82"/>
        <v>A679078</v>
      </c>
      <c r="AI917" s="40" t="str">
        <f>IFERROR(VLOOKUP(AH917,AKT!$E$4:$G$350,3,FALSE),"")</f>
        <v>0942</v>
      </c>
    </row>
    <row r="918" spans="32:35" hidden="1">
      <c r="AF918" s="40" t="s">
        <v>5594</v>
      </c>
      <c r="AG918" s="40" t="s">
        <v>5595</v>
      </c>
      <c r="AH918" s="40" t="str">
        <f t="shared" si="82"/>
        <v>A679078</v>
      </c>
      <c r="AI918" s="40" t="str">
        <f>IFERROR(VLOOKUP(AH918,AKT!$E$4:$G$350,3,FALSE),"")</f>
        <v>0942</v>
      </c>
    </row>
    <row r="919" spans="32:35" hidden="1">
      <c r="AF919" s="40" t="s">
        <v>5596</v>
      </c>
      <c r="AG919" s="40" t="s">
        <v>5597</v>
      </c>
      <c r="AH919" s="40" t="str">
        <f t="shared" si="82"/>
        <v>A679078</v>
      </c>
      <c r="AI919" s="40" t="str">
        <f>IFERROR(VLOOKUP(AH919,AKT!$E$4:$G$350,3,FALSE),"")</f>
        <v>0942</v>
      </c>
    </row>
    <row r="920" spans="32:35" hidden="1">
      <c r="AF920" s="40" t="s">
        <v>5598</v>
      </c>
      <c r="AG920" s="40" t="s">
        <v>5599</v>
      </c>
      <c r="AH920" s="40" t="str">
        <f t="shared" si="82"/>
        <v>A679078</v>
      </c>
      <c r="AI920" s="40" t="str">
        <f>IFERROR(VLOOKUP(AH920,AKT!$E$4:$G$350,3,FALSE),"")</f>
        <v>0942</v>
      </c>
    </row>
    <row r="921" spans="32:35" hidden="1">
      <c r="AF921" s="40" t="s">
        <v>1675</v>
      </c>
      <c r="AG921" s="40" t="s">
        <v>1676</v>
      </c>
      <c r="AH921" s="40" t="str">
        <f t="shared" si="82"/>
        <v>A679078</v>
      </c>
      <c r="AI921" s="40" t="str">
        <f>IFERROR(VLOOKUP(AH921,AKT!$E$4:$G$350,3,FALSE),"")</f>
        <v>0942</v>
      </c>
    </row>
    <row r="922" spans="32:35" hidden="1">
      <c r="AF922" s="40" t="s">
        <v>5600</v>
      </c>
      <c r="AG922" s="40" t="s">
        <v>5601</v>
      </c>
      <c r="AH922" s="40" t="str">
        <f t="shared" si="82"/>
        <v>A679078</v>
      </c>
      <c r="AI922" s="40" t="str">
        <f>IFERROR(VLOOKUP(AH922,AKT!$E$4:$G$350,3,FALSE),"")</f>
        <v>0942</v>
      </c>
    </row>
    <row r="923" spans="32:35" hidden="1">
      <c r="AF923" s="40" t="s">
        <v>5602</v>
      </c>
      <c r="AG923" s="40" t="s">
        <v>5603</v>
      </c>
      <c r="AH923" s="40" t="str">
        <f t="shared" si="82"/>
        <v>A679078</v>
      </c>
      <c r="AI923" s="40" t="str">
        <f>IFERROR(VLOOKUP(AH923,AKT!$E$4:$G$350,3,FALSE),"")</f>
        <v>0942</v>
      </c>
    </row>
    <row r="924" spans="32:35" hidden="1">
      <c r="AF924" s="40" t="s">
        <v>1677</v>
      </c>
      <c r="AG924" s="40" t="s">
        <v>1678</v>
      </c>
      <c r="AH924" s="40" t="str">
        <f t="shared" si="82"/>
        <v>A679078</v>
      </c>
      <c r="AI924" s="40" t="str">
        <f>IFERROR(VLOOKUP(AH924,AKT!$E$4:$G$350,3,FALSE),"")</f>
        <v>0942</v>
      </c>
    </row>
    <row r="925" spans="32:35" hidden="1">
      <c r="AF925" s="40" t="s">
        <v>1679</v>
      </c>
      <c r="AG925" s="40" t="s">
        <v>1680</v>
      </c>
      <c r="AH925" s="40" t="str">
        <f t="shared" si="82"/>
        <v>A679078</v>
      </c>
      <c r="AI925" s="40" t="str">
        <f>IFERROR(VLOOKUP(AH925,AKT!$E$4:$G$350,3,FALSE),"")</f>
        <v>0942</v>
      </c>
    </row>
    <row r="926" spans="32:35" hidden="1">
      <c r="AF926" s="40" t="s">
        <v>1681</v>
      </c>
      <c r="AG926" s="40" t="s">
        <v>1682</v>
      </c>
      <c r="AH926" s="40" t="str">
        <f t="shared" si="82"/>
        <v>A679078</v>
      </c>
      <c r="AI926" s="40" t="str">
        <f>IFERROR(VLOOKUP(AH926,AKT!$E$4:$G$350,3,FALSE),"")</f>
        <v>0942</v>
      </c>
    </row>
    <row r="927" spans="32:35" hidden="1">
      <c r="AF927" s="40" t="s">
        <v>5604</v>
      </c>
      <c r="AG927" s="40" t="s">
        <v>5605</v>
      </c>
      <c r="AH927" s="40" t="str">
        <f t="shared" si="82"/>
        <v>A679078</v>
      </c>
      <c r="AI927" s="40" t="str">
        <f>IFERROR(VLOOKUP(AH927,AKT!$E$4:$G$350,3,FALSE),"")</f>
        <v>0942</v>
      </c>
    </row>
    <row r="928" spans="32:35" hidden="1">
      <c r="AF928" s="40" t="s">
        <v>5606</v>
      </c>
      <c r="AG928" s="40" t="s">
        <v>5607</v>
      </c>
      <c r="AH928" s="40" t="str">
        <f t="shared" si="82"/>
        <v>A679078</v>
      </c>
      <c r="AI928" s="40" t="str">
        <f>IFERROR(VLOOKUP(AH928,AKT!$E$4:$G$350,3,FALSE),"")</f>
        <v>0942</v>
      </c>
    </row>
    <row r="929" spans="32:35" hidden="1">
      <c r="AF929" s="40" t="s">
        <v>1683</v>
      </c>
      <c r="AG929" s="40" t="s">
        <v>1684</v>
      </c>
      <c r="AH929" s="40" t="str">
        <f t="shared" si="82"/>
        <v>A679078</v>
      </c>
      <c r="AI929" s="40" t="str">
        <f>IFERROR(VLOOKUP(AH929,AKT!$E$4:$G$350,3,FALSE),"")</f>
        <v>0942</v>
      </c>
    </row>
    <row r="930" spans="32:35" hidden="1">
      <c r="AF930" s="40" t="s">
        <v>1685</v>
      </c>
      <c r="AG930" s="40" t="s">
        <v>1686</v>
      </c>
      <c r="AH930" s="40" t="str">
        <f t="shared" si="82"/>
        <v>A679078</v>
      </c>
      <c r="AI930" s="40" t="str">
        <f>IFERROR(VLOOKUP(AH930,AKT!$E$4:$G$350,3,FALSE),"")</f>
        <v>0942</v>
      </c>
    </row>
    <row r="931" spans="32:35" hidden="1">
      <c r="AF931" s="40" t="s">
        <v>5608</v>
      </c>
      <c r="AG931" s="40" t="s">
        <v>5372</v>
      </c>
      <c r="AH931" s="40" t="str">
        <f t="shared" si="82"/>
        <v>A679078</v>
      </c>
      <c r="AI931" s="40" t="str">
        <f>IFERROR(VLOOKUP(AH931,AKT!$E$4:$G$350,3,FALSE),"")</f>
        <v>0942</v>
      </c>
    </row>
    <row r="932" spans="32:35" hidden="1">
      <c r="AF932" s="40" t="s">
        <v>5609</v>
      </c>
      <c r="AG932" s="40" t="s">
        <v>5610</v>
      </c>
      <c r="AH932" s="40" t="str">
        <f t="shared" si="82"/>
        <v>A679078</v>
      </c>
      <c r="AI932" s="40" t="str">
        <f>IFERROR(VLOOKUP(AH932,AKT!$E$4:$G$350,3,FALSE),"")</f>
        <v>0942</v>
      </c>
    </row>
    <row r="933" spans="32:35" hidden="1">
      <c r="AF933" s="40" t="s">
        <v>5611</v>
      </c>
      <c r="AG933" s="40" t="s">
        <v>5612</v>
      </c>
      <c r="AH933" s="40" t="str">
        <f t="shared" si="82"/>
        <v>A679078</v>
      </c>
      <c r="AI933" s="40" t="str">
        <f>IFERROR(VLOOKUP(AH933,AKT!$E$4:$G$350,3,FALSE),"")</f>
        <v>0942</v>
      </c>
    </row>
    <row r="934" spans="32:35" hidden="1">
      <c r="AF934" s="40" t="s">
        <v>5613</v>
      </c>
      <c r="AG934" s="40" t="s">
        <v>5614</v>
      </c>
      <c r="AH934" s="40" t="str">
        <f t="shared" si="82"/>
        <v>A679078</v>
      </c>
      <c r="AI934" s="40" t="str">
        <f>IFERROR(VLOOKUP(AH934,AKT!$E$4:$G$350,3,FALSE),"")</f>
        <v>0942</v>
      </c>
    </row>
    <row r="935" spans="32:35" hidden="1">
      <c r="AF935" s="40" t="s">
        <v>1687</v>
      </c>
      <c r="AG935" s="40" t="s">
        <v>1688</v>
      </c>
      <c r="AH935" s="40" t="str">
        <f t="shared" si="82"/>
        <v>A679078</v>
      </c>
      <c r="AI935" s="40" t="str">
        <f>IFERROR(VLOOKUP(AH935,AKT!$E$4:$G$350,3,FALSE),"")</f>
        <v>0942</v>
      </c>
    </row>
    <row r="936" spans="32:35" hidden="1">
      <c r="AF936" s="40" t="s">
        <v>5615</v>
      </c>
      <c r="AG936" s="40" t="s">
        <v>5616</v>
      </c>
      <c r="AH936" s="40" t="str">
        <f t="shared" si="82"/>
        <v>A679078</v>
      </c>
      <c r="AI936" s="40" t="str">
        <f>IFERROR(VLOOKUP(AH936,AKT!$E$4:$G$350,3,FALSE),"")</f>
        <v>0942</v>
      </c>
    </row>
    <row r="937" spans="32:35" hidden="1">
      <c r="AF937" s="40" t="s">
        <v>1689</v>
      </c>
      <c r="AG937" s="40" t="s">
        <v>1690</v>
      </c>
      <c r="AH937" s="40" t="str">
        <f t="shared" si="82"/>
        <v>A679078</v>
      </c>
      <c r="AI937" s="40" t="str">
        <f>IFERROR(VLOOKUP(AH937,AKT!$E$4:$G$350,3,FALSE),"")</f>
        <v>0942</v>
      </c>
    </row>
    <row r="938" spans="32:35" hidden="1">
      <c r="AF938" s="40" t="s">
        <v>1691</v>
      </c>
      <c r="AG938" s="40" t="s">
        <v>1692</v>
      </c>
      <c r="AH938" s="40" t="str">
        <f t="shared" si="82"/>
        <v>A679078</v>
      </c>
      <c r="AI938" s="40" t="str">
        <f>IFERROR(VLOOKUP(AH938,AKT!$E$4:$G$350,3,FALSE),"")</f>
        <v>0942</v>
      </c>
    </row>
    <row r="939" spans="32:35" hidden="1">
      <c r="AF939" s="40" t="s">
        <v>5617</v>
      </c>
      <c r="AG939" s="40" t="s">
        <v>5618</v>
      </c>
      <c r="AH939" s="40" t="str">
        <f t="shared" si="82"/>
        <v>A679078</v>
      </c>
      <c r="AI939" s="40" t="str">
        <f>IFERROR(VLOOKUP(AH939,AKT!$E$4:$G$350,3,FALSE),"")</f>
        <v>0942</v>
      </c>
    </row>
    <row r="940" spans="32:35" hidden="1">
      <c r="AF940" s="40" t="s">
        <v>5619</v>
      </c>
      <c r="AG940" s="40" t="s">
        <v>5620</v>
      </c>
      <c r="AH940" s="40" t="str">
        <f t="shared" si="82"/>
        <v>A679078</v>
      </c>
      <c r="AI940" s="40" t="str">
        <f>IFERROR(VLOOKUP(AH940,AKT!$E$4:$G$350,3,FALSE),"")</f>
        <v>0942</v>
      </c>
    </row>
    <row r="941" spans="32:35" hidden="1">
      <c r="AF941" s="40" t="s">
        <v>5621</v>
      </c>
      <c r="AG941" s="40" t="s">
        <v>5622</v>
      </c>
      <c r="AH941" s="40" t="str">
        <f t="shared" si="82"/>
        <v>A679078</v>
      </c>
      <c r="AI941" s="40" t="str">
        <f>IFERROR(VLOOKUP(AH941,AKT!$E$4:$G$350,3,FALSE),"")</f>
        <v>0942</v>
      </c>
    </row>
    <row r="942" spans="32:35" hidden="1">
      <c r="AF942" s="40" t="s">
        <v>5623</v>
      </c>
      <c r="AG942" s="40" t="s">
        <v>5624</v>
      </c>
      <c r="AH942" s="40" t="str">
        <f t="shared" si="82"/>
        <v>A679078</v>
      </c>
      <c r="AI942" s="40" t="str">
        <f>IFERROR(VLOOKUP(AH942,AKT!$E$4:$G$350,3,FALSE),"")</f>
        <v>0942</v>
      </c>
    </row>
    <row r="943" spans="32:35" hidden="1">
      <c r="AF943" s="40" t="s">
        <v>1693</v>
      </c>
      <c r="AG943" s="40" t="s">
        <v>1694</v>
      </c>
      <c r="AH943" s="40" t="str">
        <f t="shared" si="82"/>
        <v>A679078</v>
      </c>
      <c r="AI943" s="40" t="str">
        <f>IFERROR(VLOOKUP(AH943,AKT!$E$4:$G$350,3,FALSE),"")</f>
        <v>0942</v>
      </c>
    </row>
    <row r="944" spans="32:35" hidden="1">
      <c r="AF944" s="40" t="s">
        <v>5625</v>
      </c>
      <c r="AG944" s="40" t="s">
        <v>5626</v>
      </c>
      <c r="AH944" s="40" t="str">
        <f t="shared" si="82"/>
        <v>A679078</v>
      </c>
      <c r="AI944" s="40" t="str">
        <f>IFERROR(VLOOKUP(AH944,AKT!$E$4:$G$350,3,FALSE),"")</f>
        <v>0942</v>
      </c>
    </row>
    <row r="945" spans="32:35" hidden="1">
      <c r="AF945" s="40" t="s">
        <v>1695</v>
      </c>
      <c r="AG945" s="40" t="s">
        <v>1696</v>
      </c>
      <c r="AH945" s="40" t="str">
        <f t="shared" si="82"/>
        <v>A679078</v>
      </c>
      <c r="AI945" s="40" t="str">
        <f>IFERROR(VLOOKUP(AH945,AKT!$E$4:$G$350,3,FALSE),"")</f>
        <v>0942</v>
      </c>
    </row>
    <row r="946" spans="32:35" hidden="1">
      <c r="AF946" s="40" t="s">
        <v>5627</v>
      </c>
      <c r="AG946" s="40" t="s">
        <v>5628</v>
      </c>
      <c r="AH946" s="40" t="str">
        <f t="shared" si="82"/>
        <v>A679078</v>
      </c>
      <c r="AI946" s="40" t="str">
        <f>IFERROR(VLOOKUP(AH946,AKT!$E$4:$G$350,3,FALSE),"")</f>
        <v>0942</v>
      </c>
    </row>
    <row r="947" spans="32:35" hidden="1">
      <c r="AF947" s="40" t="s">
        <v>1697</v>
      </c>
      <c r="AG947" s="40" t="s">
        <v>1698</v>
      </c>
      <c r="AH947" s="40" t="str">
        <f t="shared" si="82"/>
        <v>A679078</v>
      </c>
      <c r="AI947" s="40" t="str">
        <f>IFERROR(VLOOKUP(AH947,AKT!$E$4:$G$350,3,FALSE),"")</f>
        <v>0942</v>
      </c>
    </row>
    <row r="948" spans="32:35" hidden="1">
      <c r="AF948" s="40" t="s">
        <v>1699</v>
      </c>
      <c r="AG948" s="40" t="s">
        <v>1700</v>
      </c>
      <c r="AH948" s="40" t="str">
        <f t="shared" si="82"/>
        <v>A679078</v>
      </c>
      <c r="AI948" s="40" t="str">
        <f>IFERROR(VLOOKUP(AH948,AKT!$E$4:$G$350,3,FALSE),"")</f>
        <v>0942</v>
      </c>
    </row>
    <row r="949" spans="32:35" hidden="1">
      <c r="AF949" s="40" t="s">
        <v>5629</v>
      </c>
      <c r="AG949" s="40" t="s">
        <v>5630</v>
      </c>
      <c r="AH949" s="40" t="str">
        <f t="shared" si="82"/>
        <v>A679078</v>
      </c>
      <c r="AI949" s="40" t="str">
        <f>IFERROR(VLOOKUP(AH949,AKT!$E$4:$G$350,3,FALSE),"")</f>
        <v>0942</v>
      </c>
    </row>
    <row r="950" spans="32:35" hidden="1">
      <c r="AF950" s="40" t="s">
        <v>1701</v>
      </c>
      <c r="AG950" s="40" t="s">
        <v>1702</v>
      </c>
      <c r="AH950" s="40" t="str">
        <f t="shared" si="82"/>
        <v>A679078</v>
      </c>
      <c r="AI950" s="40" t="str">
        <f>IFERROR(VLOOKUP(AH950,AKT!$E$4:$G$350,3,FALSE),"")</f>
        <v>0942</v>
      </c>
    </row>
    <row r="951" spans="32:35" hidden="1">
      <c r="AF951" s="40" t="s">
        <v>1703</v>
      </c>
      <c r="AG951" s="40" t="s">
        <v>1704</v>
      </c>
      <c r="AH951" s="40" t="str">
        <f t="shared" si="82"/>
        <v>A679078</v>
      </c>
      <c r="AI951" s="40" t="str">
        <f>IFERROR(VLOOKUP(AH951,AKT!$E$4:$G$350,3,FALSE),"")</f>
        <v>0942</v>
      </c>
    </row>
    <row r="952" spans="32:35" hidden="1">
      <c r="AF952" s="40" t="s">
        <v>5631</v>
      </c>
      <c r="AG952" s="40" t="s">
        <v>5632</v>
      </c>
      <c r="AH952" s="40" t="str">
        <f t="shared" si="82"/>
        <v>A679078</v>
      </c>
      <c r="AI952" s="40" t="str">
        <f>IFERROR(VLOOKUP(AH952,AKT!$E$4:$G$350,3,FALSE),"")</f>
        <v>0942</v>
      </c>
    </row>
    <row r="953" spans="32:35" hidden="1">
      <c r="AF953" s="40" t="s">
        <v>1705</v>
      </c>
      <c r="AG953" s="40" t="s">
        <v>1706</v>
      </c>
      <c r="AH953" s="40" t="str">
        <f t="shared" si="82"/>
        <v>A679078</v>
      </c>
      <c r="AI953" s="40" t="str">
        <f>IFERROR(VLOOKUP(AH953,AKT!$E$4:$G$350,3,FALSE),"")</f>
        <v>0942</v>
      </c>
    </row>
    <row r="954" spans="32:35" hidden="1">
      <c r="AF954" s="40" t="s">
        <v>5633</v>
      </c>
      <c r="AG954" s="40" t="s">
        <v>5634</v>
      </c>
      <c r="AH954" s="40" t="str">
        <f t="shared" si="82"/>
        <v>A679078</v>
      </c>
      <c r="AI954" s="40" t="str">
        <f>IFERROR(VLOOKUP(AH954,AKT!$E$4:$G$350,3,FALSE),"")</f>
        <v>0942</v>
      </c>
    </row>
    <row r="955" spans="32:35" hidden="1">
      <c r="AF955" s="40" t="s">
        <v>5635</v>
      </c>
      <c r="AG955" s="40" t="s">
        <v>5636</v>
      </c>
      <c r="AH955" s="40" t="str">
        <f t="shared" si="82"/>
        <v>A679078</v>
      </c>
      <c r="AI955" s="40" t="str">
        <f>IFERROR(VLOOKUP(AH955,AKT!$E$4:$G$350,3,FALSE),"")</f>
        <v>0942</v>
      </c>
    </row>
    <row r="956" spans="32:35" hidden="1">
      <c r="AF956" s="40" t="s">
        <v>5637</v>
      </c>
      <c r="AG956" s="40" t="s">
        <v>5638</v>
      </c>
      <c r="AH956" s="40" t="str">
        <f t="shared" si="82"/>
        <v>A679078</v>
      </c>
      <c r="AI956" s="40" t="str">
        <f>IFERROR(VLOOKUP(AH956,AKT!$E$4:$G$350,3,FALSE),"")</f>
        <v>0942</v>
      </c>
    </row>
    <row r="957" spans="32:35" hidden="1">
      <c r="AF957" s="40" t="s">
        <v>5639</v>
      </c>
      <c r="AG957" s="40" t="s">
        <v>5640</v>
      </c>
      <c r="AH957" s="40" t="str">
        <f t="shared" si="82"/>
        <v>A679078</v>
      </c>
      <c r="AI957" s="40" t="str">
        <f>IFERROR(VLOOKUP(AH957,AKT!$E$4:$G$350,3,FALSE),"")</f>
        <v>0942</v>
      </c>
    </row>
    <row r="958" spans="32:35" hidden="1">
      <c r="AF958" s="40" t="s">
        <v>5641</v>
      </c>
      <c r="AG958" s="40" t="s">
        <v>5642</v>
      </c>
      <c r="AH958" s="40" t="str">
        <f t="shared" si="82"/>
        <v>A679078</v>
      </c>
      <c r="AI958" s="40" t="str">
        <f>IFERROR(VLOOKUP(AH958,AKT!$E$4:$G$350,3,FALSE),"")</f>
        <v>0942</v>
      </c>
    </row>
    <row r="959" spans="32:35" hidden="1">
      <c r="AF959" s="40" t="s">
        <v>5643</v>
      </c>
      <c r="AG959" s="40" t="s">
        <v>1707</v>
      </c>
      <c r="AH959" s="40" t="str">
        <f t="shared" si="82"/>
        <v>A679078</v>
      </c>
      <c r="AI959" s="40" t="str">
        <f>IFERROR(VLOOKUP(AH959,AKT!$E$4:$G$350,3,FALSE),"")</f>
        <v>0942</v>
      </c>
    </row>
    <row r="960" spans="32:35" hidden="1">
      <c r="AF960" s="40" t="s">
        <v>5644</v>
      </c>
      <c r="AG960" s="40" t="s">
        <v>5645</v>
      </c>
      <c r="AH960" s="40" t="str">
        <f t="shared" si="82"/>
        <v>A679078</v>
      </c>
      <c r="AI960" s="40" t="str">
        <f>IFERROR(VLOOKUP(AH960,AKT!$E$4:$G$350,3,FALSE),"")</f>
        <v>0942</v>
      </c>
    </row>
    <row r="961" spans="32:35" hidden="1">
      <c r="AF961" s="40" t="s">
        <v>5646</v>
      </c>
      <c r="AG961" s="40" t="s">
        <v>5647</v>
      </c>
      <c r="AH961" s="40" t="str">
        <f t="shared" si="82"/>
        <v>A679078</v>
      </c>
      <c r="AI961" s="40" t="str">
        <f>IFERROR(VLOOKUP(AH961,AKT!$E$4:$G$350,3,FALSE),"")</f>
        <v>0942</v>
      </c>
    </row>
    <row r="962" spans="32:35" hidden="1">
      <c r="AF962" s="40" t="s">
        <v>5648</v>
      </c>
      <c r="AG962" s="40" t="s">
        <v>5649</v>
      </c>
      <c r="AH962" s="40" t="str">
        <f t="shared" si="82"/>
        <v>A679078</v>
      </c>
      <c r="AI962" s="40" t="str">
        <f>IFERROR(VLOOKUP(AH962,AKT!$E$4:$G$350,3,FALSE),"")</f>
        <v>0942</v>
      </c>
    </row>
    <row r="963" spans="32:35" hidden="1">
      <c r="AF963" s="40" t="s">
        <v>5650</v>
      </c>
      <c r="AG963" s="40" t="s">
        <v>5651</v>
      </c>
      <c r="AH963" s="40" t="str">
        <f t="shared" si="82"/>
        <v>A679078</v>
      </c>
      <c r="AI963" s="40" t="str">
        <f>IFERROR(VLOOKUP(AH963,AKT!$E$4:$G$350,3,FALSE),"")</f>
        <v>0942</v>
      </c>
    </row>
    <row r="964" spans="32:35" hidden="1">
      <c r="AF964" s="40" t="s">
        <v>5652</v>
      </c>
      <c r="AG964" s="40" t="s">
        <v>5653</v>
      </c>
      <c r="AH964" s="40" t="str">
        <f t="shared" si="82"/>
        <v>A679078</v>
      </c>
      <c r="AI964" s="40" t="str">
        <f>IFERROR(VLOOKUP(AH964,AKT!$E$4:$G$350,3,FALSE),"")</f>
        <v>0942</v>
      </c>
    </row>
    <row r="965" spans="32:35" hidden="1">
      <c r="AF965" s="40" t="s">
        <v>5654</v>
      </c>
      <c r="AG965" s="40" t="s">
        <v>5655</v>
      </c>
      <c r="AH965" s="40" t="str">
        <f t="shared" si="82"/>
        <v>A679078</v>
      </c>
      <c r="AI965" s="40" t="str">
        <f>IFERROR(VLOOKUP(AH965,AKT!$E$4:$G$350,3,FALSE),"")</f>
        <v>0942</v>
      </c>
    </row>
    <row r="966" spans="32:35" hidden="1">
      <c r="AF966" s="40" t="s">
        <v>5656</v>
      </c>
      <c r="AG966" s="40" t="s">
        <v>5502</v>
      </c>
      <c r="AH966" s="40" t="str">
        <f t="shared" si="82"/>
        <v>A679078</v>
      </c>
      <c r="AI966" s="40" t="str">
        <f>IFERROR(VLOOKUP(AH966,AKT!$E$4:$G$350,3,FALSE),"")</f>
        <v>0942</v>
      </c>
    </row>
    <row r="967" spans="32:35" hidden="1">
      <c r="AF967" s="40" t="s">
        <v>5657</v>
      </c>
      <c r="AG967" s="40" t="s">
        <v>5658</v>
      </c>
      <c r="AH967" s="40" t="str">
        <f t="shared" si="82"/>
        <v>A679078</v>
      </c>
      <c r="AI967" s="40" t="str">
        <f>IFERROR(VLOOKUP(AH967,AKT!$E$4:$G$350,3,FALSE),"")</f>
        <v>0942</v>
      </c>
    </row>
    <row r="968" spans="32:35" hidden="1">
      <c r="AF968" s="40" t="s">
        <v>5659</v>
      </c>
      <c r="AG968" s="40" t="s">
        <v>5660</v>
      </c>
      <c r="AH968" s="40" t="str">
        <f t="shared" si="82"/>
        <v>A679078</v>
      </c>
      <c r="AI968" s="40" t="str">
        <f>IFERROR(VLOOKUP(AH968,AKT!$E$4:$G$350,3,FALSE),"")</f>
        <v>0942</v>
      </c>
    </row>
    <row r="969" spans="32:35" hidden="1">
      <c r="AF969" s="40" t="s">
        <v>1708</v>
      </c>
      <c r="AG969" s="40" t="s">
        <v>1709</v>
      </c>
      <c r="AH969" s="40" t="str">
        <f t="shared" ref="AH969:AH1032" si="83">LEFT(AF969,7)</f>
        <v>A679078</v>
      </c>
      <c r="AI969" s="40" t="str">
        <f>IFERROR(VLOOKUP(AH969,AKT!$E$4:$G$350,3,FALSE),"")</f>
        <v>0942</v>
      </c>
    </row>
    <row r="970" spans="32:35" hidden="1">
      <c r="AF970" s="40" t="s">
        <v>1710</v>
      </c>
      <c r="AG970" s="40" t="s">
        <v>1711</v>
      </c>
      <c r="AH970" s="40" t="str">
        <f t="shared" si="83"/>
        <v>A679078</v>
      </c>
      <c r="AI970" s="40" t="str">
        <f>IFERROR(VLOOKUP(AH970,AKT!$E$4:$G$350,3,FALSE),"")</f>
        <v>0942</v>
      </c>
    </row>
    <row r="971" spans="32:35" hidden="1">
      <c r="AF971" s="40" t="s">
        <v>1712</v>
      </c>
      <c r="AG971" s="40" t="s">
        <v>1713</v>
      </c>
      <c r="AH971" s="40" t="str">
        <f t="shared" si="83"/>
        <v>A679078</v>
      </c>
      <c r="AI971" s="40" t="str">
        <f>IFERROR(VLOOKUP(AH971,AKT!$E$4:$G$350,3,FALSE),"")</f>
        <v>0942</v>
      </c>
    </row>
    <row r="972" spans="32:35" hidden="1">
      <c r="AF972" s="40" t="s">
        <v>1714</v>
      </c>
      <c r="AG972" s="40" t="s">
        <v>1715</v>
      </c>
      <c r="AH972" s="40" t="str">
        <f t="shared" si="83"/>
        <v>A679078</v>
      </c>
      <c r="AI972" s="40" t="str">
        <f>IFERROR(VLOOKUP(AH972,AKT!$E$4:$G$350,3,FALSE),"")</f>
        <v>0942</v>
      </c>
    </row>
    <row r="973" spans="32:35" hidden="1">
      <c r="AF973" s="40" t="s">
        <v>1716</v>
      </c>
      <c r="AG973" s="40" t="s">
        <v>1717</v>
      </c>
      <c r="AH973" s="40" t="str">
        <f t="shared" si="83"/>
        <v>A679078</v>
      </c>
      <c r="AI973" s="40" t="str">
        <f>IFERROR(VLOOKUP(AH973,AKT!$E$4:$G$350,3,FALSE),"")</f>
        <v>0942</v>
      </c>
    </row>
    <row r="974" spans="32:35" hidden="1">
      <c r="AF974" s="40" t="s">
        <v>1718</v>
      </c>
      <c r="AG974" s="40" t="s">
        <v>1719</v>
      </c>
      <c r="AH974" s="40" t="str">
        <f t="shared" si="83"/>
        <v>A679078</v>
      </c>
      <c r="AI974" s="40" t="str">
        <f>IFERROR(VLOOKUP(AH974,AKT!$E$4:$G$350,3,FALSE),"")</f>
        <v>0942</v>
      </c>
    </row>
    <row r="975" spans="32:35" hidden="1">
      <c r="AF975" s="40" t="s">
        <v>5661</v>
      </c>
      <c r="AG975" s="40" t="s">
        <v>5662</v>
      </c>
      <c r="AH975" s="40" t="str">
        <f t="shared" si="83"/>
        <v>A679078</v>
      </c>
      <c r="AI975" s="40" t="str">
        <f>IFERROR(VLOOKUP(AH975,AKT!$E$4:$G$350,3,FALSE),"")</f>
        <v>0942</v>
      </c>
    </row>
    <row r="976" spans="32:35" hidden="1">
      <c r="AF976" s="40" t="s">
        <v>5663</v>
      </c>
      <c r="AG976" s="40" t="s">
        <v>5664</v>
      </c>
      <c r="AH976" s="40" t="str">
        <f t="shared" si="83"/>
        <v>A679078</v>
      </c>
      <c r="AI976" s="40" t="str">
        <f>IFERROR(VLOOKUP(AH976,AKT!$E$4:$G$350,3,FALSE),"")</f>
        <v>0942</v>
      </c>
    </row>
    <row r="977" spans="32:35" hidden="1">
      <c r="AF977" s="40" t="s">
        <v>1720</v>
      </c>
      <c r="AG977" s="40" t="s">
        <v>1721</v>
      </c>
      <c r="AH977" s="40" t="str">
        <f t="shared" si="83"/>
        <v>A679078</v>
      </c>
      <c r="AI977" s="40" t="str">
        <f>IFERROR(VLOOKUP(AH977,AKT!$E$4:$G$350,3,FALSE),"")</f>
        <v>0942</v>
      </c>
    </row>
    <row r="978" spans="32:35" hidden="1">
      <c r="AF978" s="40" t="s">
        <v>1722</v>
      </c>
      <c r="AG978" s="40" t="s">
        <v>1723</v>
      </c>
      <c r="AH978" s="40" t="str">
        <f t="shared" si="83"/>
        <v>A679078</v>
      </c>
      <c r="AI978" s="40" t="str">
        <f>IFERROR(VLOOKUP(AH978,AKT!$E$4:$G$350,3,FALSE),"")</f>
        <v>0942</v>
      </c>
    </row>
    <row r="979" spans="32:35" hidden="1">
      <c r="AF979" s="40" t="s">
        <v>1724</v>
      </c>
      <c r="AG979" s="40" t="s">
        <v>1725</v>
      </c>
      <c r="AH979" s="40" t="str">
        <f t="shared" si="83"/>
        <v>A679078</v>
      </c>
      <c r="AI979" s="40" t="str">
        <f>IFERROR(VLOOKUP(AH979,AKT!$E$4:$G$350,3,FALSE),"")</f>
        <v>0942</v>
      </c>
    </row>
    <row r="980" spans="32:35" hidden="1">
      <c r="AF980" s="40" t="s">
        <v>1726</v>
      </c>
      <c r="AG980" s="40" t="s">
        <v>1727</v>
      </c>
      <c r="AH980" s="40" t="str">
        <f t="shared" si="83"/>
        <v>A679078</v>
      </c>
      <c r="AI980" s="40" t="str">
        <f>IFERROR(VLOOKUP(AH980,AKT!$E$4:$G$350,3,FALSE),"")</f>
        <v>0942</v>
      </c>
    </row>
    <row r="981" spans="32:35" hidden="1">
      <c r="AF981" s="40" t="s">
        <v>1728</v>
      </c>
      <c r="AG981" s="40" t="s">
        <v>1729</v>
      </c>
      <c r="AH981" s="40" t="str">
        <f t="shared" si="83"/>
        <v>A679078</v>
      </c>
      <c r="AI981" s="40" t="str">
        <f>IFERROR(VLOOKUP(AH981,AKT!$E$4:$G$350,3,FALSE),"")</f>
        <v>0942</v>
      </c>
    </row>
    <row r="982" spans="32:35" hidden="1">
      <c r="AF982" s="40" t="s">
        <v>5665</v>
      </c>
      <c r="AG982" s="40" t="s">
        <v>5666</v>
      </c>
      <c r="AH982" s="40" t="str">
        <f t="shared" si="83"/>
        <v>A679078</v>
      </c>
      <c r="AI982" s="40" t="str">
        <f>IFERROR(VLOOKUP(AH982,AKT!$E$4:$G$350,3,FALSE),"")</f>
        <v>0942</v>
      </c>
    </row>
    <row r="983" spans="32:35" hidden="1">
      <c r="AF983" s="40" t="s">
        <v>1730</v>
      </c>
      <c r="AG983" s="40" t="s">
        <v>1731</v>
      </c>
      <c r="AH983" s="40" t="str">
        <f t="shared" si="83"/>
        <v>A679078</v>
      </c>
      <c r="AI983" s="40" t="str">
        <f>IFERROR(VLOOKUP(AH983,AKT!$E$4:$G$350,3,FALSE),"")</f>
        <v>0942</v>
      </c>
    </row>
    <row r="984" spans="32:35" hidden="1">
      <c r="AF984" s="40" t="s">
        <v>5667</v>
      </c>
      <c r="AG984" s="40" t="s">
        <v>5668</v>
      </c>
      <c r="AH984" s="40" t="str">
        <f t="shared" si="83"/>
        <v>A679078</v>
      </c>
      <c r="AI984" s="40" t="str">
        <f>IFERROR(VLOOKUP(AH984,AKT!$E$4:$G$350,3,FALSE),"")</f>
        <v>0942</v>
      </c>
    </row>
    <row r="985" spans="32:35" hidden="1">
      <c r="AF985" s="40" t="s">
        <v>5669</v>
      </c>
      <c r="AG985" s="40" t="s">
        <v>5670</v>
      </c>
      <c r="AH985" s="40" t="str">
        <f t="shared" si="83"/>
        <v>A679078</v>
      </c>
      <c r="AI985" s="40" t="str">
        <f>IFERROR(VLOOKUP(AH985,AKT!$E$4:$G$350,3,FALSE),"")</f>
        <v>0942</v>
      </c>
    </row>
    <row r="986" spans="32:35" hidden="1">
      <c r="AF986" s="40" t="s">
        <v>5671</v>
      </c>
      <c r="AG986" s="40" t="s">
        <v>1732</v>
      </c>
      <c r="AH986" s="40" t="str">
        <f t="shared" si="83"/>
        <v>A679078</v>
      </c>
      <c r="AI986" s="40" t="str">
        <f>IFERROR(VLOOKUP(AH986,AKT!$E$4:$G$350,3,FALSE),"")</f>
        <v>0942</v>
      </c>
    </row>
    <row r="987" spans="32:35" hidden="1">
      <c r="AF987" s="40" t="s">
        <v>5672</v>
      </c>
      <c r="AG987" s="40" t="s">
        <v>5673</v>
      </c>
      <c r="AH987" s="40" t="str">
        <f t="shared" si="83"/>
        <v>A679078</v>
      </c>
      <c r="AI987" s="40" t="str">
        <f>IFERROR(VLOOKUP(AH987,AKT!$E$4:$G$350,3,FALSE),"")</f>
        <v>0942</v>
      </c>
    </row>
    <row r="988" spans="32:35" hidden="1">
      <c r="AF988" s="40" t="s">
        <v>1733</v>
      </c>
      <c r="AG988" s="40" t="s">
        <v>1734</v>
      </c>
      <c r="AH988" s="40" t="str">
        <f t="shared" si="83"/>
        <v>A679078</v>
      </c>
      <c r="AI988" s="40" t="str">
        <f>IFERROR(VLOOKUP(AH988,AKT!$E$4:$G$350,3,FALSE),"")</f>
        <v>0942</v>
      </c>
    </row>
    <row r="989" spans="32:35" hidden="1">
      <c r="AF989" s="40" t="s">
        <v>5674</v>
      </c>
      <c r="AG989" s="40" t="s">
        <v>5675</v>
      </c>
      <c r="AH989" s="40" t="str">
        <f t="shared" si="83"/>
        <v>A679078</v>
      </c>
      <c r="AI989" s="40" t="str">
        <f>IFERROR(VLOOKUP(AH989,AKT!$E$4:$G$350,3,FALSE),"")</f>
        <v>0942</v>
      </c>
    </row>
    <row r="990" spans="32:35" hidden="1">
      <c r="AF990" s="40" t="s">
        <v>5676</v>
      </c>
      <c r="AG990" s="40" t="s">
        <v>5677</v>
      </c>
      <c r="AH990" s="40" t="str">
        <f t="shared" si="83"/>
        <v>A679078</v>
      </c>
      <c r="AI990" s="40" t="str">
        <f>IFERROR(VLOOKUP(AH990,AKT!$E$4:$G$350,3,FALSE),"")</f>
        <v>0942</v>
      </c>
    </row>
    <row r="991" spans="32:35" hidden="1">
      <c r="AF991" s="40" t="s">
        <v>5678</v>
      </c>
      <c r="AG991" s="40" t="s">
        <v>5679</v>
      </c>
      <c r="AH991" s="40" t="str">
        <f t="shared" si="83"/>
        <v>A679078</v>
      </c>
      <c r="AI991" s="40" t="str">
        <f>IFERROR(VLOOKUP(AH991,AKT!$E$4:$G$350,3,FALSE),"")</f>
        <v>0942</v>
      </c>
    </row>
    <row r="992" spans="32:35" hidden="1">
      <c r="AF992" s="40" t="s">
        <v>1735</v>
      </c>
      <c r="AG992" s="40" t="s">
        <v>1736</v>
      </c>
      <c r="AH992" s="40" t="str">
        <f t="shared" si="83"/>
        <v>A679078</v>
      </c>
      <c r="AI992" s="40" t="str">
        <f>IFERROR(VLOOKUP(AH992,AKT!$E$4:$G$350,3,FALSE),"")</f>
        <v>0942</v>
      </c>
    </row>
    <row r="993" spans="32:35" hidden="1">
      <c r="AF993" s="40" t="s">
        <v>5680</v>
      </c>
      <c r="AG993" s="40" t="s">
        <v>5681</v>
      </c>
      <c r="AH993" s="40" t="str">
        <f t="shared" si="83"/>
        <v>A679078</v>
      </c>
      <c r="AI993" s="40" t="str">
        <f>IFERROR(VLOOKUP(AH993,AKT!$E$4:$G$350,3,FALSE),"")</f>
        <v>0942</v>
      </c>
    </row>
    <row r="994" spans="32:35" hidden="1">
      <c r="AF994" s="40" t="s">
        <v>1737</v>
      </c>
      <c r="AG994" s="40" t="s">
        <v>1738</v>
      </c>
      <c r="AH994" s="40" t="str">
        <f t="shared" si="83"/>
        <v>A679078</v>
      </c>
      <c r="AI994" s="40" t="str">
        <f>IFERROR(VLOOKUP(AH994,AKT!$E$4:$G$350,3,FALSE),"")</f>
        <v>0942</v>
      </c>
    </row>
    <row r="995" spans="32:35" hidden="1">
      <c r="AF995" s="40" t="s">
        <v>5682</v>
      </c>
      <c r="AG995" s="40" t="s">
        <v>5683</v>
      </c>
      <c r="AH995" s="40" t="str">
        <f t="shared" si="83"/>
        <v>A679078</v>
      </c>
      <c r="AI995" s="40" t="str">
        <f>IFERROR(VLOOKUP(AH995,AKT!$E$4:$G$350,3,FALSE),"")</f>
        <v>0942</v>
      </c>
    </row>
    <row r="996" spans="32:35" hidden="1">
      <c r="AF996" s="40" t="s">
        <v>5684</v>
      </c>
      <c r="AG996" s="40" t="s">
        <v>5685</v>
      </c>
      <c r="AH996" s="40" t="str">
        <f t="shared" si="83"/>
        <v>A679078</v>
      </c>
      <c r="AI996" s="40" t="str">
        <f>IFERROR(VLOOKUP(AH996,AKT!$E$4:$G$350,3,FALSE),"")</f>
        <v>0942</v>
      </c>
    </row>
    <row r="997" spans="32:35" hidden="1">
      <c r="AF997" s="40" t="s">
        <v>1739</v>
      </c>
      <c r="AG997" s="40" t="s">
        <v>1740</v>
      </c>
      <c r="AH997" s="40" t="str">
        <f t="shared" si="83"/>
        <v>A679078</v>
      </c>
      <c r="AI997" s="40" t="str">
        <f>IFERROR(VLOOKUP(AH997,AKT!$E$4:$G$350,3,FALSE),"")</f>
        <v>0942</v>
      </c>
    </row>
    <row r="998" spans="32:35" hidden="1">
      <c r="AF998" s="40" t="s">
        <v>1741</v>
      </c>
      <c r="AG998" s="40" t="s">
        <v>1742</v>
      </c>
      <c r="AH998" s="40" t="str">
        <f t="shared" si="83"/>
        <v>A679078</v>
      </c>
      <c r="AI998" s="40" t="str">
        <f>IFERROR(VLOOKUP(AH998,AKT!$E$4:$G$350,3,FALSE),"")</f>
        <v>0942</v>
      </c>
    </row>
    <row r="999" spans="32:35" hidden="1">
      <c r="AF999" s="40" t="s">
        <v>1743</v>
      </c>
      <c r="AG999" s="40" t="s">
        <v>1744</v>
      </c>
      <c r="AH999" s="40" t="str">
        <f t="shared" si="83"/>
        <v>A679078</v>
      </c>
      <c r="AI999" s="40" t="str">
        <f>IFERROR(VLOOKUP(AH999,AKT!$E$4:$G$350,3,FALSE),"")</f>
        <v>0942</v>
      </c>
    </row>
    <row r="1000" spans="32:35" hidden="1">
      <c r="AF1000" s="40" t="s">
        <v>5686</v>
      </c>
      <c r="AG1000" s="40" t="s">
        <v>5687</v>
      </c>
      <c r="AH1000" s="40" t="str">
        <f t="shared" si="83"/>
        <v>A679078</v>
      </c>
      <c r="AI1000" s="40" t="str">
        <f>IFERROR(VLOOKUP(AH1000,AKT!$E$4:$G$350,3,FALSE),"")</f>
        <v>0942</v>
      </c>
    </row>
    <row r="1001" spans="32:35" hidden="1">
      <c r="AF1001" s="40" t="s">
        <v>5688</v>
      </c>
      <c r="AG1001" s="40" t="s">
        <v>5689</v>
      </c>
      <c r="AH1001" s="40" t="str">
        <f t="shared" si="83"/>
        <v>A679078</v>
      </c>
      <c r="AI1001" s="40" t="str">
        <f>IFERROR(VLOOKUP(AH1001,AKT!$E$4:$G$350,3,FALSE),"")</f>
        <v>0942</v>
      </c>
    </row>
    <row r="1002" spans="32:35" hidden="1">
      <c r="AF1002" s="40" t="s">
        <v>5690</v>
      </c>
      <c r="AG1002" s="40" t="s">
        <v>5691</v>
      </c>
      <c r="AH1002" s="40" t="str">
        <f t="shared" si="83"/>
        <v>A679078</v>
      </c>
      <c r="AI1002" s="40" t="str">
        <f>IFERROR(VLOOKUP(AH1002,AKT!$E$4:$G$350,3,FALSE),"")</f>
        <v>0942</v>
      </c>
    </row>
    <row r="1003" spans="32:35" hidden="1">
      <c r="AF1003" s="40" t="s">
        <v>5692</v>
      </c>
      <c r="AG1003" s="40" t="s">
        <v>5693</v>
      </c>
      <c r="AH1003" s="40" t="str">
        <f t="shared" si="83"/>
        <v>A679078</v>
      </c>
      <c r="AI1003" s="40" t="str">
        <f>IFERROR(VLOOKUP(AH1003,AKT!$E$4:$G$350,3,FALSE),"")</f>
        <v>0942</v>
      </c>
    </row>
    <row r="1004" spans="32:35" hidden="1">
      <c r="AF1004" s="40" t="s">
        <v>5694</v>
      </c>
      <c r="AG1004" s="40" t="s">
        <v>5695</v>
      </c>
      <c r="AH1004" s="40" t="str">
        <f t="shared" si="83"/>
        <v>A679078</v>
      </c>
      <c r="AI1004" s="40" t="str">
        <f>IFERROR(VLOOKUP(AH1004,AKT!$E$4:$G$350,3,FALSE),"")</f>
        <v>0942</v>
      </c>
    </row>
    <row r="1005" spans="32:35" hidden="1">
      <c r="AF1005" s="40" t="s">
        <v>5696</v>
      </c>
      <c r="AG1005" s="40" t="s">
        <v>5697</v>
      </c>
      <c r="AH1005" s="40" t="str">
        <f t="shared" si="83"/>
        <v>A679078</v>
      </c>
      <c r="AI1005" s="40" t="str">
        <f>IFERROR(VLOOKUP(AH1005,AKT!$E$4:$G$350,3,FALSE),"")</f>
        <v>0942</v>
      </c>
    </row>
    <row r="1006" spans="32:35" hidden="1">
      <c r="AF1006" s="40" t="s">
        <v>5698</v>
      </c>
      <c r="AG1006" s="40" t="s">
        <v>5699</v>
      </c>
      <c r="AH1006" s="40" t="str">
        <f t="shared" si="83"/>
        <v>A679078</v>
      </c>
      <c r="AI1006" s="40" t="str">
        <f>IFERROR(VLOOKUP(AH1006,AKT!$E$4:$G$350,3,FALSE),"")</f>
        <v>0942</v>
      </c>
    </row>
    <row r="1007" spans="32:35" hidden="1">
      <c r="AF1007" s="40" t="s">
        <v>1745</v>
      </c>
      <c r="AG1007" s="40" t="s">
        <v>1746</v>
      </c>
      <c r="AH1007" s="40" t="str">
        <f t="shared" si="83"/>
        <v>A679078</v>
      </c>
      <c r="AI1007" s="40" t="str">
        <f>IFERROR(VLOOKUP(AH1007,AKT!$E$4:$G$350,3,FALSE),"")</f>
        <v>0942</v>
      </c>
    </row>
    <row r="1008" spans="32:35" hidden="1">
      <c r="AF1008" s="40" t="s">
        <v>1747</v>
      </c>
      <c r="AG1008" s="40" t="s">
        <v>1748</v>
      </c>
      <c r="AH1008" s="40" t="str">
        <f t="shared" si="83"/>
        <v>A679078</v>
      </c>
      <c r="AI1008" s="40" t="str">
        <f>IFERROR(VLOOKUP(AH1008,AKT!$E$4:$G$350,3,FALSE),"")</f>
        <v>0942</v>
      </c>
    </row>
    <row r="1009" spans="32:35" hidden="1">
      <c r="AF1009" s="40" t="s">
        <v>5700</v>
      </c>
      <c r="AG1009" s="40" t="s">
        <v>5701</v>
      </c>
      <c r="AH1009" s="40" t="str">
        <f t="shared" si="83"/>
        <v>A679078</v>
      </c>
      <c r="AI1009" s="40" t="str">
        <f>IFERROR(VLOOKUP(AH1009,AKT!$E$4:$G$350,3,FALSE),"")</f>
        <v>0942</v>
      </c>
    </row>
    <row r="1010" spans="32:35" hidden="1">
      <c r="AF1010" s="40" t="s">
        <v>1749</v>
      </c>
      <c r="AG1010" s="40" t="s">
        <v>1750</v>
      </c>
      <c r="AH1010" s="40" t="str">
        <f t="shared" si="83"/>
        <v>A679078</v>
      </c>
      <c r="AI1010" s="40" t="str">
        <f>IFERROR(VLOOKUP(AH1010,AKT!$E$4:$G$350,3,FALSE),"")</f>
        <v>0942</v>
      </c>
    </row>
    <row r="1011" spans="32:35" hidden="1">
      <c r="AF1011" s="40" t="s">
        <v>1751</v>
      </c>
      <c r="AG1011" s="40" t="s">
        <v>1752</v>
      </c>
      <c r="AH1011" s="40" t="str">
        <f t="shared" si="83"/>
        <v>A679078</v>
      </c>
      <c r="AI1011" s="40" t="str">
        <f>IFERROR(VLOOKUP(AH1011,AKT!$E$4:$G$350,3,FALSE),"")</f>
        <v>0942</v>
      </c>
    </row>
    <row r="1012" spans="32:35" hidden="1">
      <c r="AF1012" s="40" t="s">
        <v>5702</v>
      </c>
      <c r="AG1012" s="40" t="s">
        <v>5703</v>
      </c>
      <c r="AH1012" s="40" t="str">
        <f t="shared" si="83"/>
        <v>A679078</v>
      </c>
      <c r="AI1012" s="40" t="str">
        <f>IFERROR(VLOOKUP(AH1012,AKT!$E$4:$G$350,3,FALSE),"")</f>
        <v>0942</v>
      </c>
    </row>
    <row r="1013" spans="32:35" hidden="1">
      <c r="AF1013" s="40" t="s">
        <v>5704</v>
      </c>
      <c r="AG1013" s="40" t="s">
        <v>5705</v>
      </c>
      <c r="AH1013" s="40" t="str">
        <f t="shared" si="83"/>
        <v>A679078</v>
      </c>
      <c r="AI1013" s="40" t="str">
        <f>IFERROR(VLOOKUP(AH1013,AKT!$E$4:$G$350,3,FALSE),"")</f>
        <v>0942</v>
      </c>
    </row>
    <row r="1014" spans="32:35" hidden="1">
      <c r="AF1014" s="40" t="s">
        <v>5706</v>
      </c>
      <c r="AG1014" s="40" t="s">
        <v>5707</v>
      </c>
      <c r="AH1014" s="40" t="str">
        <f t="shared" si="83"/>
        <v>A679078</v>
      </c>
      <c r="AI1014" s="40" t="str">
        <f>IFERROR(VLOOKUP(AH1014,AKT!$E$4:$G$350,3,FALSE),"")</f>
        <v>0942</v>
      </c>
    </row>
    <row r="1015" spans="32:35" hidden="1">
      <c r="AF1015" s="40" t="s">
        <v>5708</v>
      </c>
      <c r="AG1015" s="40" t="s">
        <v>5709</v>
      </c>
      <c r="AH1015" s="40" t="str">
        <f t="shared" si="83"/>
        <v>A679078</v>
      </c>
      <c r="AI1015" s="40" t="str">
        <f>IFERROR(VLOOKUP(AH1015,AKT!$E$4:$G$350,3,FALSE),"")</f>
        <v>0942</v>
      </c>
    </row>
    <row r="1016" spans="32:35" hidden="1">
      <c r="AF1016" s="40" t="s">
        <v>5710</v>
      </c>
      <c r="AG1016" s="40" t="s">
        <v>5711</v>
      </c>
      <c r="AH1016" s="40" t="str">
        <f t="shared" si="83"/>
        <v>A679078</v>
      </c>
      <c r="AI1016" s="40" t="str">
        <f>IFERROR(VLOOKUP(AH1016,AKT!$E$4:$G$350,3,FALSE),"")</f>
        <v>0942</v>
      </c>
    </row>
    <row r="1017" spans="32:35" hidden="1">
      <c r="AF1017" s="40" t="s">
        <v>1753</v>
      </c>
      <c r="AG1017" s="40" t="s">
        <v>1754</v>
      </c>
      <c r="AH1017" s="40" t="str">
        <f t="shared" si="83"/>
        <v>A679078</v>
      </c>
      <c r="AI1017" s="40" t="str">
        <f>IFERROR(VLOOKUP(AH1017,AKT!$E$4:$G$350,3,FALSE),"")</f>
        <v>0942</v>
      </c>
    </row>
    <row r="1018" spans="32:35" hidden="1">
      <c r="AF1018" s="40" t="s">
        <v>1755</v>
      </c>
      <c r="AG1018" s="40" t="s">
        <v>1756</v>
      </c>
      <c r="AH1018" s="40" t="str">
        <f t="shared" si="83"/>
        <v>A679078</v>
      </c>
      <c r="AI1018" s="40" t="str">
        <f>IFERROR(VLOOKUP(AH1018,AKT!$E$4:$G$350,3,FALSE),"")</f>
        <v>0942</v>
      </c>
    </row>
    <row r="1019" spans="32:35" hidden="1">
      <c r="AF1019" s="40" t="s">
        <v>1757</v>
      </c>
      <c r="AG1019" s="40" t="s">
        <v>1758</v>
      </c>
      <c r="AH1019" s="40" t="str">
        <f t="shared" si="83"/>
        <v>A679078</v>
      </c>
      <c r="AI1019" s="40" t="str">
        <f>IFERROR(VLOOKUP(AH1019,AKT!$E$4:$G$350,3,FALSE),"")</f>
        <v>0942</v>
      </c>
    </row>
    <row r="1020" spans="32:35" hidden="1">
      <c r="AF1020" s="40" t="s">
        <v>1759</v>
      </c>
      <c r="AG1020" s="40" t="s">
        <v>1760</v>
      </c>
      <c r="AH1020" s="40" t="str">
        <f t="shared" si="83"/>
        <v>A679078</v>
      </c>
      <c r="AI1020" s="40" t="str">
        <f>IFERROR(VLOOKUP(AH1020,AKT!$E$4:$G$350,3,FALSE),"")</f>
        <v>0942</v>
      </c>
    </row>
    <row r="1021" spans="32:35" hidden="1">
      <c r="AF1021" s="40" t="s">
        <v>1761</v>
      </c>
      <c r="AG1021" s="40" t="s">
        <v>1762</v>
      </c>
      <c r="AH1021" s="40" t="str">
        <f t="shared" si="83"/>
        <v>A679078</v>
      </c>
      <c r="AI1021" s="40" t="str">
        <f>IFERROR(VLOOKUP(AH1021,AKT!$E$4:$G$350,3,FALSE),"")</f>
        <v>0942</v>
      </c>
    </row>
    <row r="1022" spans="32:35" hidden="1">
      <c r="AF1022" s="40" t="s">
        <v>1763</v>
      </c>
      <c r="AG1022" s="40" t="s">
        <v>1764</v>
      </c>
      <c r="AH1022" s="40" t="str">
        <f t="shared" si="83"/>
        <v>A679078</v>
      </c>
      <c r="AI1022" s="40" t="str">
        <f>IFERROR(VLOOKUP(AH1022,AKT!$E$4:$G$350,3,FALSE),"")</f>
        <v>0942</v>
      </c>
    </row>
    <row r="1023" spans="32:35" hidden="1">
      <c r="AF1023" s="40" t="s">
        <v>5712</v>
      </c>
      <c r="AG1023" s="40" t="s">
        <v>5713</v>
      </c>
      <c r="AH1023" s="40" t="str">
        <f t="shared" si="83"/>
        <v>A679078</v>
      </c>
      <c r="AI1023" s="40" t="str">
        <f>IFERROR(VLOOKUP(AH1023,AKT!$E$4:$G$350,3,FALSE),"")</f>
        <v>0942</v>
      </c>
    </row>
    <row r="1024" spans="32:35" hidden="1">
      <c r="AF1024" s="40" t="s">
        <v>5714</v>
      </c>
      <c r="AG1024" s="40" t="s">
        <v>5715</v>
      </c>
      <c r="AH1024" s="40" t="str">
        <f t="shared" si="83"/>
        <v>A679078</v>
      </c>
      <c r="AI1024" s="40" t="str">
        <f>IFERROR(VLOOKUP(AH1024,AKT!$E$4:$G$350,3,FALSE),"")</f>
        <v>0942</v>
      </c>
    </row>
    <row r="1025" spans="32:35" hidden="1">
      <c r="AF1025" s="40" t="s">
        <v>1765</v>
      </c>
      <c r="AG1025" s="40" t="s">
        <v>1766</v>
      </c>
      <c r="AH1025" s="40" t="str">
        <f t="shared" si="83"/>
        <v>A679078</v>
      </c>
      <c r="AI1025" s="40" t="str">
        <f>IFERROR(VLOOKUP(AH1025,AKT!$E$4:$G$350,3,FALSE),"")</f>
        <v>0942</v>
      </c>
    </row>
    <row r="1026" spans="32:35" hidden="1">
      <c r="AF1026" s="40" t="s">
        <v>1767</v>
      </c>
      <c r="AG1026" s="40" t="s">
        <v>1768</v>
      </c>
      <c r="AH1026" s="40" t="str">
        <f t="shared" si="83"/>
        <v>A679078</v>
      </c>
      <c r="AI1026" s="40" t="str">
        <f>IFERROR(VLOOKUP(AH1026,AKT!$E$4:$G$350,3,FALSE),"")</f>
        <v>0942</v>
      </c>
    </row>
    <row r="1027" spans="32:35" hidden="1">
      <c r="AF1027" s="40" t="s">
        <v>1769</v>
      </c>
      <c r="AG1027" s="40" t="s">
        <v>1770</v>
      </c>
      <c r="AH1027" s="40" t="str">
        <f t="shared" si="83"/>
        <v>A679078</v>
      </c>
      <c r="AI1027" s="40" t="str">
        <f>IFERROR(VLOOKUP(AH1027,AKT!$E$4:$G$350,3,FALSE),"")</f>
        <v>0942</v>
      </c>
    </row>
    <row r="1028" spans="32:35" hidden="1">
      <c r="AF1028" s="40" t="s">
        <v>5716</v>
      </c>
      <c r="AG1028" s="40" t="s">
        <v>5717</v>
      </c>
      <c r="AH1028" s="40" t="str">
        <f t="shared" si="83"/>
        <v>A679078</v>
      </c>
      <c r="AI1028" s="40" t="str">
        <f>IFERROR(VLOOKUP(AH1028,AKT!$E$4:$G$350,3,FALSE),"")</f>
        <v>0942</v>
      </c>
    </row>
    <row r="1029" spans="32:35" hidden="1">
      <c r="AF1029" s="40" t="s">
        <v>1771</v>
      </c>
      <c r="AG1029" s="40" t="s">
        <v>1772</v>
      </c>
      <c r="AH1029" s="40" t="str">
        <f t="shared" si="83"/>
        <v>A679078</v>
      </c>
      <c r="AI1029" s="40" t="str">
        <f>IFERROR(VLOOKUP(AH1029,AKT!$E$4:$G$350,3,FALSE),"")</f>
        <v>0942</v>
      </c>
    </row>
    <row r="1030" spans="32:35" hidden="1">
      <c r="AF1030" s="40" t="s">
        <v>1773</v>
      </c>
      <c r="AG1030" s="40" t="s">
        <v>1774</v>
      </c>
      <c r="AH1030" s="40" t="str">
        <f t="shared" si="83"/>
        <v>A679078</v>
      </c>
      <c r="AI1030" s="40" t="str">
        <f>IFERROR(VLOOKUP(AH1030,AKT!$E$4:$G$350,3,FALSE),"")</f>
        <v>0942</v>
      </c>
    </row>
    <row r="1031" spans="32:35" hidden="1">
      <c r="AF1031" s="40" t="s">
        <v>1775</v>
      </c>
      <c r="AG1031" s="40" t="s">
        <v>1776</v>
      </c>
      <c r="AH1031" s="40" t="str">
        <f t="shared" si="83"/>
        <v>A679078</v>
      </c>
      <c r="AI1031" s="40" t="str">
        <f>IFERROR(VLOOKUP(AH1031,AKT!$E$4:$G$350,3,FALSE),"")</f>
        <v>0942</v>
      </c>
    </row>
    <row r="1032" spans="32:35" hidden="1">
      <c r="AF1032" s="40" t="s">
        <v>1777</v>
      </c>
      <c r="AG1032" s="40" t="s">
        <v>1778</v>
      </c>
      <c r="AH1032" s="40" t="str">
        <f t="shared" si="83"/>
        <v>A679078</v>
      </c>
      <c r="AI1032" s="40" t="str">
        <f>IFERROR(VLOOKUP(AH1032,AKT!$E$4:$G$350,3,FALSE),"")</f>
        <v>0942</v>
      </c>
    </row>
    <row r="1033" spans="32:35" hidden="1">
      <c r="AF1033" s="40" t="s">
        <v>1779</v>
      </c>
      <c r="AG1033" s="40" t="s">
        <v>1780</v>
      </c>
      <c r="AH1033" s="40" t="str">
        <f t="shared" ref="AH1033:AH1096" si="84">LEFT(AF1033,7)</f>
        <v>A679078</v>
      </c>
      <c r="AI1033" s="40" t="str">
        <f>IFERROR(VLOOKUP(AH1033,AKT!$E$4:$G$350,3,FALSE),"")</f>
        <v>0942</v>
      </c>
    </row>
    <row r="1034" spans="32:35" hidden="1">
      <c r="AF1034" s="40" t="s">
        <v>1781</v>
      </c>
      <c r="AG1034" s="40" t="s">
        <v>1782</v>
      </c>
      <c r="AH1034" s="40" t="str">
        <f t="shared" si="84"/>
        <v>A679078</v>
      </c>
      <c r="AI1034" s="40" t="str">
        <f>IFERROR(VLOOKUP(AH1034,AKT!$E$4:$G$350,3,FALSE),"")</f>
        <v>0942</v>
      </c>
    </row>
    <row r="1035" spans="32:35" hidden="1">
      <c r="AF1035" s="40" t="s">
        <v>1783</v>
      </c>
      <c r="AG1035" s="40" t="s">
        <v>1784</v>
      </c>
      <c r="AH1035" s="40" t="str">
        <f t="shared" si="84"/>
        <v>A679078</v>
      </c>
      <c r="AI1035" s="40" t="str">
        <f>IFERROR(VLOOKUP(AH1035,AKT!$E$4:$G$350,3,FALSE),"")</f>
        <v>0942</v>
      </c>
    </row>
    <row r="1036" spans="32:35" hidden="1">
      <c r="AF1036" s="40" t="s">
        <v>1785</v>
      </c>
      <c r="AG1036" s="40" t="s">
        <v>1786</v>
      </c>
      <c r="AH1036" s="40" t="str">
        <f t="shared" si="84"/>
        <v>A679078</v>
      </c>
      <c r="AI1036" s="40" t="str">
        <f>IFERROR(VLOOKUP(AH1036,AKT!$E$4:$G$350,3,FALSE),"")</f>
        <v>0942</v>
      </c>
    </row>
    <row r="1037" spans="32:35" hidden="1">
      <c r="AF1037" s="40" t="s">
        <v>1787</v>
      </c>
      <c r="AG1037" s="40" t="s">
        <v>1788</v>
      </c>
      <c r="AH1037" s="40" t="str">
        <f t="shared" si="84"/>
        <v>A679078</v>
      </c>
      <c r="AI1037" s="40" t="str">
        <f>IFERROR(VLOOKUP(AH1037,AKT!$E$4:$G$350,3,FALSE),"")</f>
        <v>0942</v>
      </c>
    </row>
    <row r="1038" spans="32:35" hidden="1">
      <c r="AF1038" s="40" t="s">
        <v>5718</v>
      </c>
      <c r="AG1038" s="40" t="s">
        <v>5719</v>
      </c>
      <c r="AH1038" s="40" t="str">
        <f t="shared" si="84"/>
        <v>A679078</v>
      </c>
      <c r="AI1038" s="40" t="str">
        <f>IFERROR(VLOOKUP(AH1038,AKT!$E$4:$G$350,3,FALSE),"")</f>
        <v>0942</v>
      </c>
    </row>
    <row r="1039" spans="32:35" hidden="1">
      <c r="AF1039" s="40" t="s">
        <v>5720</v>
      </c>
      <c r="AG1039" s="40" t="s">
        <v>5721</v>
      </c>
      <c r="AH1039" s="40" t="str">
        <f t="shared" si="84"/>
        <v>A679078</v>
      </c>
      <c r="AI1039" s="40" t="str">
        <f>IFERROR(VLOOKUP(AH1039,AKT!$E$4:$G$350,3,FALSE),"")</f>
        <v>0942</v>
      </c>
    </row>
    <row r="1040" spans="32:35" hidden="1">
      <c r="AF1040" s="40" t="s">
        <v>5722</v>
      </c>
      <c r="AG1040" s="40" t="s">
        <v>5723</v>
      </c>
      <c r="AH1040" s="40" t="str">
        <f t="shared" si="84"/>
        <v>A679078</v>
      </c>
      <c r="AI1040" s="40" t="str">
        <f>IFERROR(VLOOKUP(AH1040,AKT!$E$4:$G$350,3,FALSE),"")</f>
        <v>0942</v>
      </c>
    </row>
    <row r="1041" spans="32:35" hidden="1">
      <c r="AF1041" s="40" t="s">
        <v>5724</v>
      </c>
      <c r="AG1041" s="40" t="s">
        <v>5725</v>
      </c>
      <c r="AH1041" s="40" t="str">
        <f t="shared" si="84"/>
        <v>A679078</v>
      </c>
      <c r="AI1041" s="40" t="str">
        <f>IFERROR(VLOOKUP(AH1041,AKT!$E$4:$G$350,3,FALSE),"")</f>
        <v>0942</v>
      </c>
    </row>
    <row r="1042" spans="32:35" hidden="1">
      <c r="AF1042" s="40" t="s">
        <v>5726</v>
      </c>
      <c r="AG1042" s="40" t="s">
        <v>5727</v>
      </c>
      <c r="AH1042" s="40" t="str">
        <f t="shared" si="84"/>
        <v>A679078</v>
      </c>
      <c r="AI1042" s="40" t="str">
        <f>IFERROR(VLOOKUP(AH1042,AKT!$E$4:$G$350,3,FALSE),"")</f>
        <v>0942</v>
      </c>
    </row>
    <row r="1043" spans="32:35" hidden="1">
      <c r="AF1043" s="40" t="s">
        <v>5728</v>
      </c>
      <c r="AG1043" s="40" t="s">
        <v>5729</v>
      </c>
      <c r="AH1043" s="40" t="str">
        <f t="shared" si="84"/>
        <v>A679078</v>
      </c>
      <c r="AI1043" s="40" t="str">
        <f>IFERROR(VLOOKUP(AH1043,AKT!$E$4:$G$350,3,FALSE),"")</f>
        <v>0942</v>
      </c>
    </row>
    <row r="1044" spans="32:35" hidden="1">
      <c r="AF1044" s="40" t="s">
        <v>5730</v>
      </c>
      <c r="AG1044" s="40" t="s">
        <v>5731</v>
      </c>
      <c r="AH1044" s="40" t="str">
        <f t="shared" si="84"/>
        <v>A679078</v>
      </c>
      <c r="AI1044" s="40" t="str">
        <f>IFERROR(VLOOKUP(AH1044,AKT!$E$4:$G$350,3,FALSE),"")</f>
        <v>0942</v>
      </c>
    </row>
    <row r="1045" spans="32:35" hidden="1">
      <c r="AF1045" s="40" t="s">
        <v>5732</v>
      </c>
      <c r="AG1045" s="40" t="s">
        <v>5733</v>
      </c>
      <c r="AH1045" s="40" t="str">
        <f t="shared" si="84"/>
        <v>A679078</v>
      </c>
      <c r="AI1045" s="40" t="str">
        <f>IFERROR(VLOOKUP(AH1045,AKT!$E$4:$G$350,3,FALSE),"")</f>
        <v>0942</v>
      </c>
    </row>
    <row r="1046" spans="32:35" hidden="1">
      <c r="AF1046" s="40" t="s">
        <v>5734</v>
      </c>
      <c r="AG1046" s="40" t="s">
        <v>5735</v>
      </c>
      <c r="AH1046" s="40" t="str">
        <f t="shared" si="84"/>
        <v>A679078</v>
      </c>
      <c r="AI1046" s="40" t="str">
        <f>IFERROR(VLOOKUP(AH1046,AKT!$E$4:$G$350,3,FALSE),"")</f>
        <v>0942</v>
      </c>
    </row>
    <row r="1047" spans="32:35" hidden="1">
      <c r="AF1047" s="40" t="s">
        <v>5736</v>
      </c>
      <c r="AG1047" s="40" t="s">
        <v>5737</v>
      </c>
      <c r="AH1047" s="40" t="str">
        <f t="shared" si="84"/>
        <v>A679078</v>
      </c>
      <c r="AI1047" s="40" t="str">
        <f>IFERROR(VLOOKUP(AH1047,AKT!$E$4:$G$350,3,FALSE),"")</f>
        <v>0942</v>
      </c>
    </row>
    <row r="1048" spans="32:35" hidden="1">
      <c r="AF1048" s="40" t="s">
        <v>5738</v>
      </c>
      <c r="AG1048" s="40" t="s">
        <v>5739</v>
      </c>
      <c r="AH1048" s="40" t="str">
        <f t="shared" si="84"/>
        <v>A679078</v>
      </c>
      <c r="AI1048" s="40" t="str">
        <f>IFERROR(VLOOKUP(AH1048,AKT!$E$4:$G$350,3,FALSE),"")</f>
        <v>0942</v>
      </c>
    </row>
    <row r="1049" spans="32:35" hidden="1">
      <c r="AF1049" s="40" t="s">
        <v>5740</v>
      </c>
      <c r="AG1049" s="40" t="s">
        <v>5741</v>
      </c>
      <c r="AH1049" s="40" t="str">
        <f t="shared" si="84"/>
        <v>A679078</v>
      </c>
      <c r="AI1049" s="40" t="str">
        <f>IFERROR(VLOOKUP(AH1049,AKT!$E$4:$G$350,3,FALSE),"")</f>
        <v>0942</v>
      </c>
    </row>
    <row r="1050" spans="32:35" hidden="1">
      <c r="AF1050" s="40" t="s">
        <v>5742</v>
      </c>
      <c r="AG1050" s="40" t="s">
        <v>5743</v>
      </c>
      <c r="AH1050" s="40" t="str">
        <f t="shared" si="84"/>
        <v>A679078</v>
      </c>
      <c r="AI1050" s="40" t="str">
        <f>IFERROR(VLOOKUP(AH1050,AKT!$E$4:$G$350,3,FALSE),"")</f>
        <v>0942</v>
      </c>
    </row>
    <row r="1051" spans="32:35" hidden="1">
      <c r="AF1051" s="40" t="s">
        <v>5744</v>
      </c>
      <c r="AG1051" s="40" t="s">
        <v>5745</v>
      </c>
      <c r="AH1051" s="40" t="str">
        <f t="shared" si="84"/>
        <v>A679078</v>
      </c>
      <c r="AI1051" s="40" t="str">
        <f>IFERROR(VLOOKUP(AH1051,AKT!$E$4:$G$350,3,FALSE),"")</f>
        <v>0942</v>
      </c>
    </row>
    <row r="1052" spans="32:35" hidden="1">
      <c r="AF1052" s="40" t="s">
        <v>5746</v>
      </c>
      <c r="AG1052" s="40" t="s">
        <v>5747</v>
      </c>
      <c r="AH1052" s="40" t="str">
        <f t="shared" si="84"/>
        <v>A679078</v>
      </c>
      <c r="AI1052" s="40" t="str">
        <f>IFERROR(VLOOKUP(AH1052,AKT!$E$4:$G$350,3,FALSE),"")</f>
        <v>0942</v>
      </c>
    </row>
    <row r="1053" spans="32:35" hidden="1">
      <c r="AF1053" s="40" t="s">
        <v>5748</v>
      </c>
      <c r="AG1053" s="40" t="s">
        <v>5749</v>
      </c>
      <c r="AH1053" s="40" t="str">
        <f t="shared" si="84"/>
        <v>A679078</v>
      </c>
      <c r="AI1053" s="40" t="str">
        <f>IFERROR(VLOOKUP(AH1053,AKT!$E$4:$G$350,3,FALSE),"")</f>
        <v>0942</v>
      </c>
    </row>
    <row r="1054" spans="32:35" hidden="1">
      <c r="AF1054" s="40" t="s">
        <v>5750</v>
      </c>
      <c r="AG1054" s="40" t="s">
        <v>5751</v>
      </c>
      <c r="AH1054" s="40" t="str">
        <f t="shared" si="84"/>
        <v>A679078</v>
      </c>
      <c r="AI1054" s="40" t="str">
        <f>IFERROR(VLOOKUP(AH1054,AKT!$E$4:$G$350,3,FALSE),"")</f>
        <v>0942</v>
      </c>
    </row>
    <row r="1055" spans="32:35" hidden="1">
      <c r="AF1055" s="40" t="s">
        <v>5752</v>
      </c>
      <c r="AG1055" s="40" t="s">
        <v>5753</v>
      </c>
      <c r="AH1055" s="40" t="str">
        <f t="shared" si="84"/>
        <v>A679078</v>
      </c>
      <c r="AI1055" s="40" t="str">
        <f>IFERROR(VLOOKUP(AH1055,AKT!$E$4:$G$350,3,FALSE),"")</f>
        <v>0942</v>
      </c>
    </row>
    <row r="1056" spans="32:35" hidden="1">
      <c r="AF1056" s="40" t="s">
        <v>5754</v>
      </c>
      <c r="AG1056" s="40" t="s">
        <v>5755</v>
      </c>
      <c r="AH1056" s="40" t="str">
        <f t="shared" si="84"/>
        <v>A679078</v>
      </c>
      <c r="AI1056" s="40" t="str">
        <f>IFERROR(VLOOKUP(AH1056,AKT!$E$4:$G$350,3,FALSE),"")</f>
        <v>0942</v>
      </c>
    </row>
    <row r="1057" spans="32:35" hidden="1">
      <c r="AF1057" s="40" t="s">
        <v>5756</v>
      </c>
      <c r="AG1057" s="40" t="s">
        <v>5757</v>
      </c>
      <c r="AH1057" s="40" t="str">
        <f t="shared" si="84"/>
        <v>A679078</v>
      </c>
      <c r="AI1057" s="40" t="str">
        <f>IFERROR(VLOOKUP(AH1057,AKT!$E$4:$G$350,3,FALSE),"")</f>
        <v>0942</v>
      </c>
    </row>
    <row r="1058" spans="32:35" hidden="1">
      <c r="AF1058" s="40" t="s">
        <v>5758</v>
      </c>
      <c r="AG1058" s="40" t="s">
        <v>5759</v>
      </c>
      <c r="AH1058" s="40" t="str">
        <f t="shared" si="84"/>
        <v>A679078</v>
      </c>
      <c r="AI1058" s="40" t="str">
        <f>IFERROR(VLOOKUP(AH1058,AKT!$E$4:$G$350,3,FALSE),"")</f>
        <v>0942</v>
      </c>
    </row>
    <row r="1059" spans="32:35" hidden="1">
      <c r="AF1059" s="40" t="s">
        <v>5760</v>
      </c>
      <c r="AG1059" s="40" t="s">
        <v>5761</v>
      </c>
      <c r="AH1059" s="40" t="str">
        <f t="shared" si="84"/>
        <v>A679078</v>
      </c>
      <c r="AI1059" s="40" t="str">
        <f>IFERROR(VLOOKUP(AH1059,AKT!$E$4:$G$350,3,FALSE),"")</f>
        <v>0942</v>
      </c>
    </row>
    <row r="1060" spans="32:35" hidden="1">
      <c r="AF1060" s="40" t="s">
        <v>5762</v>
      </c>
      <c r="AG1060" s="40" t="s">
        <v>5763</v>
      </c>
      <c r="AH1060" s="40" t="str">
        <f t="shared" si="84"/>
        <v>A679078</v>
      </c>
      <c r="AI1060" s="40" t="str">
        <f>IFERROR(VLOOKUP(AH1060,AKT!$E$4:$G$350,3,FALSE),"")</f>
        <v>0942</v>
      </c>
    </row>
    <row r="1061" spans="32:35" hidden="1">
      <c r="AF1061" s="40" t="s">
        <v>5764</v>
      </c>
      <c r="AG1061" s="40" t="s">
        <v>5765</v>
      </c>
      <c r="AH1061" s="40" t="str">
        <f t="shared" si="84"/>
        <v>A679078</v>
      </c>
      <c r="AI1061" s="40" t="str">
        <f>IFERROR(VLOOKUP(AH1061,AKT!$E$4:$G$350,3,FALSE),"")</f>
        <v>0942</v>
      </c>
    </row>
    <row r="1062" spans="32:35" hidden="1">
      <c r="AF1062" s="40" t="s">
        <v>5766</v>
      </c>
      <c r="AG1062" s="40" t="s">
        <v>5767</v>
      </c>
      <c r="AH1062" s="40" t="str">
        <f t="shared" si="84"/>
        <v>A679078</v>
      </c>
      <c r="AI1062" s="40" t="str">
        <f>IFERROR(VLOOKUP(AH1062,AKT!$E$4:$G$350,3,FALSE),"")</f>
        <v>0942</v>
      </c>
    </row>
    <row r="1063" spans="32:35" hidden="1">
      <c r="AF1063" s="40" t="s">
        <v>5768</v>
      </c>
      <c r="AG1063" s="40" t="s">
        <v>5769</v>
      </c>
      <c r="AH1063" s="40" t="str">
        <f t="shared" si="84"/>
        <v>A679078</v>
      </c>
      <c r="AI1063" s="40" t="str">
        <f>IFERROR(VLOOKUP(AH1063,AKT!$E$4:$G$350,3,FALSE),"")</f>
        <v>0942</v>
      </c>
    </row>
    <row r="1064" spans="32:35" hidden="1">
      <c r="AF1064" s="40" t="s">
        <v>5770</v>
      </c>
      <c r="AG1064" s="40" t="s">
        <v>5771</v>
      </c>
      <c r="AH1064" s="40" t="str">
        <f t="shared" si="84"/>
        <v>A679078</v>
      </c>
      <c r="AI1064" s="40" t="str">
        <f>IFERROR(VLOOKUP(AH1064,AKT!$E$4:$G$350,3,FALSE),"")</f>
        <v>0942</v>
      </c>
    </row>
    <row r="1065" spans="32:35" hidden="1">
      <c r="AF1065" s="40" t="s">
        <v>5772</v>
      </c>
      <c r="AG1065" s="40" t="s">
        <v>5773</v>
      </c>
      <c r="AH1065" s="40" t="str">
        <f t="shared" si="84"/>
        <v>A679078</v>
      </c>
      <c r="AI1065" s="40" t="str">
        <f>IFERROR(VLOOKUP(AH1065,AKT!$E$4:$G$350,3,FALSE),"")</f>
        <v>0942</v>
      </c>
    </row>
    <row r="1066" spans="32:35" hidden="1">
      <c r="AF1066" s="40" t="s">
        <v>5774</v>
      </c>
      <c r="AG1066" s="40" t="s">
        <v>5775</v>
      </c>
      <c r="AH1066" s="40" t="str">
        <f t="shared" si="84"/>
        <v>A679078</v>
      </c>
      <c r="AI1066" s="40" t="str">
        <f>IFERROR(VLOOKUP(AH1066,AKT!$E$4:$G$350,3,FALSE),"")</f>
        <v>0942</v>
      </c>
    </row>
    <row r="1067" spans="32:35" hidden="1">
      <c r="AF1067" s="40" t="s">
        <v>5776</v>
      </c>
      <c r="AG1067" s="40" t="s">
        <v>5777</v>
      </c>
      <c r="AH1067" s="40" t="str">
        <f t="shared" si="84"/>
        <v>A679078</v>
      </c>
      <c r="AI1067" s="40" t="str">
        <f>IFERROR(VLOOKUP(AH1067,AKT!$E$4:$G$350,3,FALSE),"")</f>
        <v>0942</v>
      </c>
    </row>
    <row r="1068" spans="32:35" hidden="1">
      <c r="AF1068" s="40" t="s">
        <v>1789</v>
      </c>
      <c r="AG1068" s="40" t="s">
        <v>1790</v>
      </c>
      <c r="AH1068" s="40" t="str">
        <f t="shared" si="84"/>
        <v>A679078</v>
      </c>
      <c r="AI1068" s="40" t="str">
        <f>IFERROR(VLOOKUP(AH1068,AKT!$E$4:$G$350,3,FALSE),"")</f>
        <v>0942</v>
      </c>
    </row>
    <row r="1069" spans="32:35" hidden="1">
      <c r="AF1069" s="40" t="s">
        <v>5778</v>
      </c>
      <c r="AG1069" s="40" t="s">
        <v>1790</v>
      </c>
      <c r="AH1069" s="40" t="str">
        <f t="shared" si="84"/>
        <v>A679078</v>
      </c>
      <c r="AI1069" s="40" t="str">
        <f>IFERROR(VLOOKUP(AH1069,AKT!$E$4:$G$350,3,FALSE),"")</f>
        <v>0942</v>
      </c>
    </row>
    <row r="1070" spans="32:35" hidden="1">
      <c r="AF1070" s="40" t="s">
        <v>1791</v>
      </c>
      <c r="AG1070" s="40" t="s">
        <v>1792</v>
      </c>
      <c r="AH1070" s="40" t="str">
        <f t="shared" si="84"/>
        <v>A679078</v>
      </c>
      <c r="AI1070" s="40" t="str">
        <f>IFERROR(VLOOKUP(AH1070,AKT!$E$4:$G$350,3,FALSE),"")</f>
        <v>0942</v>
      </c>
    </row>
    <row r="1071" spans="32:35" hidden="1">
      <c r="AF1071" s="40" t="s">
        <v>5779</v>
      </c>
      <c r="AG1071" s="40" t="s">
        <v>5780</v>
      </c>
      <c r="AH1071" s="40" t="str">
        <f t="shared" si="84"/>
        <v>A679078</v>
      </c>
      <c r="AI1071" s="40" t="str">
        <f>IFERROR(VLOOKUP(AH1071,AKT!$E$4:$G$350,3,FALSE),"")</f>
        <v>0942</v>
      </c>
    </row>
    <row r="1072" spans="32:35" hidden="1">
      <c r="AF1072" s="40" t="s">
        <v>5781</v>
      </c>
      <c r="AG1072" s="40" t="s">
        <v>5782</v>
      </c>
      <c r="AH1072" s="40" t="str">
        <f t="shared" si="84"/>
        <v>A679078</v>
      </c>
      <c r="AI1072" s="40" t="str">
        <f>IFERROR(VLOOKUP(AH1072,AKT!$E$4:$G$350,3,FALSE),"")</f>
        <v>0942</v>
      </c>
    </row>
    <row r="1073" spans="32:35" hidden="1">
      <c r="AF1073" s="40" t="s">
        <v>5783</v>
      </c>
      <c r="AG1073" s="40" t="s">
        <v>5784</v>
      </c>
      <c r="AH1073" s="40" t="str">
        <f t="shared" si="84"/>
        <v>A679078</v>
      </c>
      <c r="AI1073" s="40" t="str">
        <f>IFERROR(VLOOKUP(AH1073,AKT!$E$4:$G$350,3,FALSE),"")</f>
        <v>0942</v>
      </c>
    </row>
    <row r="1074" spans="32:35" hidden="1">
      <c r="AF1074" s="40" t="s">
        <v>5785</v>
      </c>
      <c r="AG1074" s="40" t="s">
        <v>5786</v>
      </c>
      <c r="AH1074" s="40" t="str">
        <f t="shared" si="84"/>
        <v>A679078</v>
      </c>
      <c r="AI1074" s="40" t="str">
        <f>IFERROR(VLOOKUP(AH1074,AKT!$E$4:$G$350,3,FALSE),"")</f>
        <v>0942</v>
      </c>
    </row>
    <row r="1075" spans="32:35" hidden="1">
      <c r="AF1075" s="40" t="s">
        <v>1793</v>
      </c>
      <c r="AG1075" s="40" t="s">
        <v>1794</v>
      </c>
      <c r="AH1075" s="40" t="str">
        <f t="shared" si="84"/>
        <v>A679078</v>
      </c>
      <c r="AI1075" s="40" t="str">
        <f>IFERROR(VLOOKUP(AH1075,AKT!$E$4:$G$350,3,FALSE),"")</f>
        <v>0942</v>
      </c>
    </row>
    <row r="1076" spans="32:35" hidden="1">
      <c r="AF1076" s="40" t="s">
        <v>5787</v>
      </c>
      <c r="AG1076" s="40" t="s">
        <v>5788</v>
      </c>
      <c r="AH1076" s="40" t="str">
        <f t="shared" si="84"/>
        <v>A679078</v>
      </c>
      <c r="AI1076" s="40" t="str">
        <f>IFERROR(VLOOKUP(AH1076,AKT!$E$4:$G$350,3,FALSE),"")</f>
        <v>0942</v>
      </c>
    </row>
    <row r="1077" spans="32:35" hidden="1">
      <c r="AF1077" s="40" t="s">
        <v>1795</v>
      </c>
      <c r="AG1077" s="40" t="s">
        <v>1796</v>
      </c>
      <c r="AH1077" s="40" t="str">
        <f t="shared" si="84"/>
        <v>A679078</v>
      </c>
      <c r="AI1077" s="40" t="str">
        <f>IFERROR(VLOOKUP(AH1077,AKT!$E$4:$G$350,3,FALSE),"")</f>
        <v>0942</v>
      </c>
    </row>
    <row r="1078" spans="32:35" hidden="1">
      <c r="AF1078" s="40" t="s">
        <v>5789</v>
      </c>
      <c r="AG1078" s="40" t="s">
        <v>5790</v>
      </c>
      <c r="AH1078" s="40" t="str">
        <f t="shared" si="84"/>
        <v>A679078</v>
      </c>
      <c r="AI1078" s="40" t="str">
        <f>IFERROR(VLOOKUP(AH1078,AKT!$E$4:$G$350,3,FALSE),"")</f>
        <v>0942</v>
      </c>
    </row>
    <row r="1079" spans="32:35" hidden="1">
      <c r="AF1079" s="40" t="s">
        <v>5791</v>
      </c>
      <c r="AG1079" s="40" t="s">
        <v>5792</v>
      </c>
      <c r="AH1079" s="40" t="str">
        <f t="shared" si="84"/>
        <v>A679078</v>
      </c>
      <c r="AI1079" s="40" t="str">
        <f>IFERROR(VLOOKUP(AH1079,AKT!$E$4:$G$350,3,FALSE),"")</f>
        <v>0942</v>
      </c>
    </row>
    <row r="1080" spans="32:35" hidden="1">
      <c r="AF1080" s="40" t="s">
        <v>5793</v>
      </c>
      <c r="AG1080" s="40" t="s">
        <v>5794</v>
      </c>
      <c r="AH1080" s="40" t="str">
        <f t="shared" si="84"/>
        <v>A679078</v>
      </c>
      <c r="AI1080" s="40" t="str">
        <f>IFERROR(VLOOKUP(AH1080,AKT!$E$4:$G$350,3,FALSE),"")</f>
        <v>0942</v>
      </c>
    </row>
    <row r="1081" spans="32:35" hidden="1">
      <c r="AF1081" s="40" t="s">
        <v>5795</v>
      </c>
      <c r="AG1081" s="40" t="s">
        <v>5796</v>
      </c>
      <c r="AH1081" s="40" t="str">
        <f t="shared" si="84"/>
        <v>A679078</v>
      </c>
      <c r="AI1081" s="40" t="str">
        <f>IFERROR(VLOOKUP(AH1081,AKT!$E$4:$G$350,3,FALSE),"")</f>
        <v>0942</v>
      </c>
    </row>
    <row r="1082" spans="32:35" hidden="1">
      <c r="AF1082" s="40" t="s">
        <v>5797</v>
      </c>
      <c r="AG1082" s="40" t="s">
        <v>5798</v>
      </c>
      <c r="AH1082" s="40" t="str">
        <f t="shared" si="84"/>
        <v>A679078</v>
      </c>
      <c r="AI1082" s="40" t="str">
        <f>IFERROR(VLOOKUP(AH1082,AKT!$E$4:$G$350,3,FALSE),"")</f>
        <v>0942</v>
      </c>
    </row>
    <row r="1083" spans="32:35" hidden="1">
      <c r="AF1083" s="40" t="s">
        <v>5799</v>
      </c>
      <c r="AG1083" s="40" t="s">
        <v>5800</v>
      </c>
      <c r="AH1083" s="40" t="str">
        <f t="shared" si="84"/>
        <v>A679078</v>
      </c>
      <c r="AI1083" s="40" t="str">
        <f>IFERROR(VLOOKUP(AH1083,AKT!$E$4:$G$350,3,FALSE),"")</f>
        <v>0942</v>
      </c>
    </row>
    <row r="1084" spans="32:35" hidden="1">
      <c r="AF1084" s="40" t="s">
        <v>5801</v>
      </c>
      <c r="AG1084" s="40" t="s">
        <v>5802</v>
      </c>
      <c r="AH1084" s="40" t="str">
        <f t="shared" si="84"/>
        <v>A679078</v>
      </c>
      <c r="AI1084" s="40" t="str">
        <f>IFERROR(VLOOKUP(AH1084,AKT!$E$4:$G$350,3,FALSE),"")</f>
        <v>0942</v>
      </c>
    </row>
    <row r="1085" spans="32:35" hidden="1">
      <c r="AF1085" s="40" t="s">
        <v>1797</v>
      </c>
      <c r="AG1085" s="40" t="s">
        <v>1798</v>
      </c>
      <c r="AH1085" s="40" t="str">
        <f t="shared" si="84"/>
        <v>A679078</v>
      </c>
      <c r="AI1085" s="40" t="str">
        <f>IFERROR(VLOOKUP(AH1085,AKT!$E$4:$G$350,3,FALSE),"")</f>
        <v>0942</v>
      </c>
    </row>
    <row r="1086" spans="32:35" hidden="1">
      <c r="AF1086" s="40" t="s">
        <v>5803</v>
      </c>
      <c r="AG1086" s="40" t="s">
        <v>5804</v>
      </c>
      <c r="AH1086" s="40" t="str">
        <f t="shared" si="84"/>
        <v>A679078</v>
      </c>
      <c r="AI1086" s="40" t="str">
        <f>IFERROR(VLOOKUP(AH1086,AKT!$E$4:$G$350,3,FALSE),"")</f>
        <v>0942</v>
      </c>
    </row>
    <row r="1087" spans="32:35" hidden="1">
      <c r="AF1087" s="40" t="s">
        <v>5805</v>
      </c>
      <c r="AG1087" s="40" t="s">
        <v>5806</v>
      </c>
      <c r="AH1087" s="40" t="str">
        <f t="shared" si="84"/>
        <v>A679078</v>
      </c>
      <c r="AI1087" s="40" t="str">
        <f>IFERROR(VLOOKUP(AH1087,AKT!$E$4:$G$350,3,FALSE),"")</f>
        <v>0942</v>
      </c>
    </row>
    <row r="1088" spans="32:35" hidden="1">
      <c r="AF1088" s="40" t="s">
        <v>5807</v>
      </c>
      <c r="AG1088" s="40" t="s">
        <v>5808</v>
      </c>
      <c r="AH1088" s="40" t="str">
        <f t="shared" si="84"/>
        <v>A679078</v>
      </c>
      <c r="AI1088" s="40" t="str">
        <f>IFERROR(VLOOKUP(AH1088,AKT!$E$4:$G$350,3,FALSE),"")</f>
        <v>0942</v>
      </c>
    </row>
    <row r="1089" spans="32:35" hidden="1">
      <c r="AF1089" s="40" t="s">
        <v>5809</v>
      </c>
      <c r="AG1089" s="40" t="s">
        <v>5810</v>
      </c>
      <c r="AH1089" s="40" t="str">
        <f t="shared" si="84"/>
        <v>A679078</v>
      </c>
      <c r="AI1089" s="40" t="str">
        <f>IFERROR(VLOOKUP(AH1089,AKT!$E$4:$G$350,3,FALSE),"")</f>
        <v>0942</v>
      </c>
    </row>
    <row r="1090" spans="32:35" hidden="1">
      <c r="AF1090" s="40" t="s">
        <v>5811</v>
      </c>
      <c r="AG1090" s="40" t="s">
        <v>5812</v>
      </c>
      <c r="AH1090" s="40" t="str">
        <f t="shared" si="84"/>
        <v>A679078</v>
      </c>
      <c r="AI1090" s="40" t="str">
        <f>IFERROR(VLOOKUP(AH1090,AKT!$E$4:$G$350,3,FALSE),"")</f>
        <v>0942</v>
      </c>
    </row>
    <row r="1091" spans="32:35" hidden="1">
      <c r="AF1091" s="40" t="s">
        <v>5813</v>
      </c>
      <c r="AG1091" s="40" t="s">
        <v>5814</v>
      </c>
      <c r="AH1091" s="40" t="str">
        <f t="shared" si="84"/>
        <v>A679078</v>
      </c>
      <c r="AI1091" s="40" t="str">
        <f>IFERROR(VLOOKUP(AH1091,AKT!$E$4:$G$350,3,FALSE),"")</f>
        <v>0942</v>
      </c>
    </row>
    <row r="1092" spans="32:35" hidden="1">
      <c r="AF1092" s="40" t="s">
        <v>5815</v>
      </c>
      <c r="AG1092" s="40" t="s">
        <v>5816</v>
      </c>
      <c r="AH1092" s="40" t="str">
        <f t="shared" si="84"/>
        <v>A679078</v>
      </c>
      <c r="AI1092" s="40" t="str">
        <f>IFERROR(VLOOKUP(AH1092,AKT!$E$4:$G$350,3,FALSE),"")</f>
        <v>0942</v>
      </c>
    </row>
    <row r="1093" spans="32:35" hidden="1">
      <c r="AF1093" s="40" t="s">
        <v>5817</v>
      </c>
      <c r="AG1093" s="40" t="s">
        <v>5818</v>
      </c>
      <c r="AH1093" s="40" t="str">
        <f t="shared" si="84"/>
        <v>A679078</v>
      </c>
      <c r="AI1093" s="40" t="str">
        <f>IFERROR(VLOOKUP(AH1093,AKT!$E$4:$G$350,3,FALSE),"")</f>
        <v>0942</v>
      </c>
    </row>
    <row r="1094" spans="32:35" hidden="1">
      <c r="AF1094" s="40" t="s">
        <v>5819</v>
      </c>
      <c r="AG1094" s="40" t="s">
        <v>5820</v>
      </c>
      <c r="AH1094" s="40" t="str">
        <f t="shared" si="84"/>
        <v>A679078</v>
      </c>
      <c r="AI1094" s="40" t="str">
        <f>IFERROR(VLOOKUP(AH1094,AKT!$E$4:$G$350,3,FALSE),"")</f>
        <v>0942</v>
      </c>
    </row>
    <row r="1095" spans="32:35" hidden="1">
      <c r="AF1095" s="40" t="s">
        <v>5821</v>
      </c>
      <c r="AG1095" s="40" t="s">
        <v>5822</v>
      </c>
      <c r="AH1095" s="40" t="str">
        <f t="shared" si="84"/>
        <v>A679078</v>
      </c>
      <c r="AI1095" s="40" t="str">
        <f>IFERROR(VLOOKUP(AH1095,AKT!$E$4:$G$350,3,FALSE),"")</f>
        <v>0942</v>
      </c>
    </row>
    <row r="1096" spans="32:35" hidden="1">
      <c r="AF1096" s="40" t="s">
        <v>5823</v>
      </c>
      <c r="AG1096" s="40" t="s">
        <v>5824</v>
      </c>
      <c r="AH1096" s="40" t="str">
        <f t="shared" si="84"/>
        <v>A679078</v>
      </c>
      <c r="AI1096" s="40" t="str">
        <f>IFERROR(VLOOKUP(AH1096,AKT!$E$4:$G$350,3,FALSE),"")</f>
        <v>0942</v>
      </c>
    </row>
    <row r="1097" spans="32:35" hidden="1">
      <c r="AF1097" s="40" t="s">
        <v>5825</v>
      </c>
      <c r="AG1097" s="40" t="s">
        <v>5826</v>
      </c>
      <c r="AH1097" s="40" t="str">
        <f t="shared" ref="AH1097:AH1160" si="85">LEFT(AF1097,7)</f>
        <v>A679078</v>
      </c>
      <c r="AI1097" s="40" t="str">
        <f>IFERROR(VLOOKUP(AH1097,AKT!$E$4:$G$350,3,FALSE),"")</f>
        <v>0942</v>
      </c>
    </row>
    <row r="1098" spans="32:35" hidden="1">
      <c r="AF1098" s="40" t="s">
        <v>5827</v>
      </c>
      <c r="AG1098" s="40" t="s">
        <v>5828</v>
      </c>
      <c r="AH1098" s="40" t="str">
        <f t="shared" si="85"/>
        <v>A679078</v>
      </c>
      <c r="AI1098" s="40" t="str">
        <f>IFERROR(VLOOKUP(AH1098,AKT!$E$4:$G$350,3,FALSE),"")</f>
        <v>0942</v>
      </c>
    </row>
    <row r="1099" spans="32:35" hidden="1">
      <c r="AF1099" s="40" t="s">
        <v>5829</v>
      </c>
      <c r="AG1099" s="40" t="s">
        <v>3409</v>
      </c>
      <c r="AH1099" s="40" t="str">
        <f t="shared" si="85"/>
        <v>A679078</v>
      </c>
      <c r="AI1099" s="40" t="str">
        <f>IFERROR(VLOOKUP(AH1099,AKT!$E$4:$G$350,3,FALSE),"")</f>
        <v>0942</v>
      </c>
    </row>
    <row r="1100" spans="32:35" hidden="1">
      <c r="AF1100" s="40" t="s">
        <v>5830</v>
      </c>
      <c r="AG1100" s="40" t="s">
        <v>3409</v>
      </c>
      <c r="AH1100" s="40" t="str">
        <f t="shared" si="85"/>
        <v>A679078</v>
      </c>
      <c r="AI1100" s="40" t="str">
        <f>IFERROR(VLOOKUP(AH1100,AKT!$E$4:$G$350,3,FALSE),"")</f>
        <v>0942</v>
      </c>
    </row>
    <row r="1101" spans="32:35" hidden="1">
      <c r="AF1101" s="40" t="s">
        <v>5831</v>
      </c>
      <c r="AG1101" s="40" t="s">
        <v>5832</v>
      </c>
      <c r="AH1101" s="40" t="str">
        <f t="shared" si="85"/>
        <v>A679078</v>
      </c>
      <c r="AI1101" s="40" t="str">
        <f>IFERROR(VLOOKUP(AH1101,AKT!$E$4:$G$350,3,FALSE),"")</f>
        <v>0942</v>
      </c>
    </row>
    <row r="1102" spans="32:35" hidden="1">
      <c r="AF1102" s="40" t="s">
        <v>5833</v>
      </c>
      <c r="AG1102" s="40" t="s">
        <v>5834</v>
      </c>
      <c r="AH1102" s="40" t="str">
        <f t="shared" si="85"/>
        <v>A679078</v>
      </c>
      <c r="AI1102" s="40" t="str">
        <f>IFERROR(VLOOKUP(AH1102,AKT!$E$4:$G$350,3,FALSE),"")</f>
        <v>0942</v>
      </c>
    </row>
    <row r="1103" spans="32:35" hidden="1">
      <c r="AF1103" s="40" t="s">
        <v>5835</v>
      </c>
      <c r="AG1103" s="40" t="s">
        <v>5836</v>
      </c>
      <c r="AH1103" s="40" t="str">
        <f t="shared" si="85"/>
        <v>A679078</v>
      </c>
      <c r="AI1103" s="40" t="str">
        <f>IFERROR(VLOOKUP(AH1103,AKT!$E$4:$G$350,3,FALSE),"")</f>
        <v>0942</v>
      </c>
    </row>
    <row r="1104" spans="32:35" hidden="1">
      <c r="AF1104" s="40" t="s">
        <v>5837</v>
      </c>
      <c r="AG1104" s="40" t="s">
        <v>5838</v>
      </c>
      <c r="AH1104" s="40" t="str">
        <f t="shared" si="85"/>
        <v>A679078</v>
      </c>
      <c r="AI1104" s="40" t="str">
        <f>IFERROR(VLOOKUP(AH1104,AKT!$E$4:$G$350,3,FALSE),"")</f>
        <v>0942</v>
      </c>
    </row>
    <row r="1105" spans="32:35" hidden="1">
      <c r="AF1105" s="40" t="s">
        <v>5839</v>
      </c>
      <c r="AG1105" s="40" t="s">
        <v>5840</v>
      </c>
      <c r="AH1105" s="40" t="str">
        <f t="shared" si="85"/>
        <v>A679078</v>
      </c>
      <c r="AI1105" s="40" t="str">
        <f>IFERROR(VLOOKUP(AH1105,AKT!$E$4:$G$350,3,FALSE),"")</f>
        <v>0942</v>
      </c>
    </row>
    <row r="1106" spans="32:35" hidden="1">
      <c r="AF1106" s="40" t="s">
        <v>5841</v>
      </c>
      <c r="AG1106" s="40" t="s">
        <v>5842</v>
      </c>
      <c r="AH1106" s="40" t="str">
        <f t="shared" si="85"/>
        <v>A679078</v>
      </c>
      <c r="AI1106" s="40" t="str">
        <f>IFERROR(VLOOKUP(AH1106,AKT!$E$4:$G$350,3,FALSE),"")</f>
        <v>0942</v>
      </c>
    </row>
    <row r="1107" spans="32:35" hidden="1">
      <c r="AF1107" s="40" t="s">
        <v>5843</v>
      </c>
      <c r="AG1107" s="40" t="s">
        <v>5844</v>
      </c>
      <c r="AH1107" s="40" t="str">
        <f t="shared" si="85"/>
        <v>A679078</v>
      </c>
      <c r="AI1107" s="40" t="str">
        <f>IFERROR(VLOOKUP(AH1107,AKT!$E$4:$G$350,3,FALSE),"")</f>
        <v>0942</v>
      </c>
    </row>
    <row r="1108" spans="32:35" hidden="1">
      <c r="AF1108" s="40" t="s">
        <v>5845</v>
      </c>
      <c r="AG1108" s="40" t="s">
        <v>5846</v>
      </c>
      <c r="AH1108" s="40" t="str">
        <f t="shared" si="85"/>
        <v>A679078</v>
      </c>
      <c r="AI1108" s="40" t="str">
        <f>IFERROR(VLOOKUP(AH1108,AKT!$E$4:$G$350,3,FALSE),"")</f>
        <v>0942</v>
      </c>
    </row>
    <row r="1109" spans="32:35" hidden="1">
      <c r="AF1109" s="40" t="s">
        <v>5847</v>
      </c>
      <c r="AG1109" s="40" t="s">
        <v>5848</v>
      </c>
      <c r="AH1109" s="40" t="str">
        <f t="shared" si="85"/>
        <v>A679078</v>
      </c>
      <c r="AI1109" s="40" t="str">
        <f>IFERROR(VLOOKUP(AH1109,AKT!$E$4:$G$350,3,FALSE),"")</f>
        <v>0942</v>
      </c>
    </row>
    <row r="1110" spans="32:35" hidden="1">
      <c r="AF1110" s="40" t="s">
        <v>5849</v>
      </c>
      <c r="AG1110" s="40" t="s">
        <v>5850</v>
      </c>
      <c r="AH1110" s="40" t="str">
        <f t="shared" si="85"/>
        <v>A679078</v>
      </c>
      <c r="AI1110" s="40" t="str">
        <f>IFERROR(VLOOKUP(AH1110,AKT!$E$4:$G$350,3,FALSE),"")</f>
        <v>0942</v>
      </c>
    </row>
    <row r="1111" spans="32:35" hidden="1">
      <c r="AF1111" s="40" t="s">
        <v>1799</v>
      </c>
      <c r="AG1111" s="40" t="s">
        <v>1800</v>
      </c>
      <c r="AH1111" s="40" t="str">
        <f t="shared" si="85"/>
        <v>A679078</v>
      </c>
      <c r="AI1111" s="40" t="str">
        <f>IFERROR(VLOOKUP(AH1111,AKT!$E$4:$G$350,3,FALSE),"")</f>
        <v>0942</v>
      </c>
    </row>
    <row r="1112" spans="32:35" hidden="1">
      <c r="AF1112" s="40" t="s">
        <v>5851</v>
      </c>
      <c r="AG1112" s="40" t="s">
        <v>5852</v>
      </c>
      <c r="AH1112" s="40" t="str">
        <f t="shared" si="85"/>
        <v>A679078</v>
      </c>
      <c r="AI1112" s="40" t="str">
        <f>IFERROR(VLOOKUP(AH1112,AKT!$E$4:$G$350,3,FALSE),"")</f>
        <v>0942</v>
      </c>
    </row>
    <row r="1113" spans="32:35" hidden="1">
      <c r="AF1113" s="40" t="s">
        <v>5853</v>
      </c>
      <c r="AG1113" s="40" t="s">
        <v>5854</v>
      </c>
      <c r="AH1113" s="40" t="str">
        <f t="shared" si="85"/>
        <v>A679078</v>
      </c>
      <c r="AI1113" s="40" t="str">
        <f>IFERROR(VLOOKUP(AH1113,AKT!$E$4:$G$350,3,FALSE),"")</f>
        <v>0942</v>
      </c>
    </row>
    <row r="1114" spans="32:35" hidden="1">
      <c r="AF1114" s="40" t="s">
        <v>5855</v>
      </c>
      <c r="AG1114" s="40" t="s">
        <v>5856</v>
      </c>
      <c r="AH1114" s="40" t="str">
        <f t="shared" si="85"/>
        <v>A679078</v>
      </c>
      <c r="AI1114" s="40" t="str">
        <f>IFERROR(VLOOKUP(AH1114,AKT!$E$4:$G$350,3,FALSE),"")</f>
        <v>0942</v>
      </c>
    </row>
    <row r="1115" spans="32:35" hidden="1">
      <c r="AF1115" s="40" t="s">
        <v>5857</v>
      </c>
      <c r="AG1115" s="40" t="s">
        <v>5858</v>
      </c>
      <c r="AH1115" s="40" t="str">
        <f t="shared" si="85"/>
        <v>A679078</v>
      </c>
      <c r="AI1115" s="40" t="str">
        <f>IFERROR(VLOOKUP(AH1115,AKT!$E$4:$G$350,3,FALSE),"")</f>
        <v>0942</v>
      </c>
    </row>
    <row r="1116" spans="32:35" hidden="1">
      <c r="AF1116" s="40" t="s">
        <v>5859</v>
      </c>
      <c r="AG1116" s="40" t="s">
        <v>5860</v>
      </c>
      <c r="AH1116" s="40" t="str">
        <f t="shared" si="85"/>
        <v>A679078</v>
      </c>
      <c r="AI1116" s="40" t="str">
        <f>IFERROR(VLOOKUP(AH1116,AKT!$E$4:$G$350,3,FALSE),"")</f>
        <v>0942</v>
      </c>
    </row>
    <row r="1117" spans="32:35" hidden="1">
      <c r="AF1117" s="40" t="s">
        <v>1801</v>
      </c>
      <c r="AG1117" s="40" t="s">
        <v>1802</v>
      </c>
      <c r="AH1117" s="40" t="str">
        <f t="shared" si="85"/>
        <v>A679078</v>
      </c>
      <c r="AI1117" s="40" t="str">
        <f>IFERROR(VLOOKUP(AH1117,AKT!$E$4:$G$350,3,FALSE),"")</f>
        <v>0942</v>
      </c>
    </row>
    <row r="1118" spans="32:35" hidden="1">
      <c r="AF1118" s="40" t="s">
        <v>5861</v>
      </c>
      <c r="AG1118" s="40" t="s">
        <v>5862</v>
      </c>
      <c r="AH1118" s="40" t="str">
        <f t="shared" si="85"/>
        <v>A679078</v>
      </c>
      <c r="AI1118" s="40" t="str">
        <f>IFERROR(VLOOKUP(AH1118,AKT!$E$4:$G$350,3,FALSE),"")</f>
        <v>0942</v>
      </c>
    </row>
    <row r="1119" spans="32:35" hidden="1">
      <c r="AF1119" s="40" t="s">
        <v>5863</v>
      </c>
      <c r="AG1119" s="40" t="s">
        <v>5864</v>
      </c>
      <c r="AH1119" s="40" t="str">
        <f t="shared" si="85"/>
        <v>A679078</v>
      </c>
      <c r="AI1119" s="40" t="str">
        <f>IFERROR(VLOOKUP(AH1119,AKT!$E$4:$G$350,3,FALSE),"")</f>
        <v>0942</v>
      </c>
    </row>
    <row r="1120" spans="32:35" hidden="1">
      <c r="AF1120" s="40" t="s">
        <v>5865</v>
      </c>
      <c r="AG1120" s="40" t="s">
        <v>5866</v>
      </c>
      <c r="AH1120" s="40" t="str">
        <f t="shared" si="85"/>
        <v>A679078</v>
      </c>
      <c r="AI1120" s="40" t="str">
        <f>IFERROR(VLOOKUP(AH1120,AKT!$E$4:$G$350,3,FALSE),"")</f>
        <v>0942</v>
      </c>
    </row>
    <row r="1121" spans="32:35" hidden="1">
      <c r="AF1121" s="40" t="s">
        <v>5867</v>
      </c>
      <c r="AG1121" s="40" t="s">
        <v>5868</v>
      </c>
      <c r="AH1121" s="40" t="str">
        <f t="shared" si="85"/>
        <v>A679078</v>
      </c>
      <c r="AI1121" s="40" t="str">
        <f>IFERROR(VLOOKUP(AH1121,AKT!$E$4:$G$350,3,FALSE),"")</f>
        <v>0942</v>
      </c>
    </row>
    <row r="1122" spans="32:35" hidden="1">
      <c r="AF1122" s="40" t="s">
        <v>5869</v>
      </c>
      <c r="AG1122" s="40" t="s">
        <v>5870</v>
      </c>
      <c r="AH1122" s="40" t="str">
        <f t="shared" si="85"/>
        <v>A679078</v>
      </c>
      <c r="AI1122" s="40" t="str">
        <f>IFERROR(VLOOKUP(AH1122,AKT!$E$4:$G$350,3,FALSE),"")</f>
        <v>0942</v>
      </c>
    </row>
    <row r="1123" spans="32:35" hidden="1">
      <c r="AF1123" s="40" t="s">
        <v>5871</v>
      </c>
      <c r="AG1123" s="40" t="s">
        <v>5872</v>
      </c>
      <c r="AH1123" s="40" t="str">
        <f t="shared" si="85"/>
        <v>A679078</v>
      </c>
      <c r="AI1123" s="40" t="str">
        <f>IFERROR(VLOOKUP(AH1123,AKT!$E$4:$G$350,3,FALSE),"")</f>
        <v>0942</v>
      </c>
    </row>
    <row r="1124" spans="32:35" hidden="1">
      <c r="AF1124" s="40" t="s">
        <v>5873</v>
      </c>
      <c r="AG1124" s="40" t="s">
        <v>5874</v>
      </c>
      <c r="AH1124" s="40" t="str">
        <f t="shared" si="85"/>
        <v>A679078</v>
      </c>
      <c r="AI1124" s="40" t="str">
        <f>IFERROR(VLOOKUP(AH1124,AKT!$E$4:$G$350,3,FALSE),"")</f>
        <v>0942</v>
      </c>
    </row>
    <row r="1125" spans="32:35" hidden="1">
      <c r="AF1125" s="40" t="s">
        <v>5875</v>
      </c>
      <c r="AG1125" s="40" t="s">
        <v>5876</v>
      </c>
      <c r="AH1125" s="40" t="str">
        <f t="shared" si="85"/>
        <v>A679078</v>
      </c>
      <c r="AI1125" s="40" t="str">
        <f>IFERROR(VLOOKUP(AH1125,AKT!$E$4:$G$350,3,FALSE),"")</f>
        <v>0942</v>
      </c>
    </row>
    <row r="1126" spans="32:35" hidden="1">
      <c r="AF1126" s="40" t="s">
        <v>1803</v>
      </c>
      <c r="AG1126" s="40" t="s">
        <v>1804</v>
      </c>
      <c r="AH1126" s="40" t="str">
        <f t="shared" si="85"/>
        <v>A679078</v>
      </c>
      <c r="AI1126" s="40" t="str">
        <f>IFERROR(VLOOKUP(AH1126,AKT!$E$4:$G$350,3,FALSE),"")</f>
        <v>0942</v>
      </c>
    </row>
    <row r="1127" spans="32:35" hidden="1">
      <c r="AF1127" s="40" t="s">
        <v>5877</v>
      </c>
      <c r="AG1127" s="40" t="s">
        <v>5878</v>
      </c>
      <c r="AH1127" s="40" t="str">
        <f t="shared" si="85"/>
        <v>A679078</v>
      </c>
      <c r="AI1127" s="40" t="str">
        <f>IFERROR(VLOOKUP(AH1127,AKT!$E$4:$G$350,3,FALSE),"")</f>
        <v>0942</v>
      </c>
    </row>
    <row r="1128" spans="32:35" hidden="1">
      <c r="AF1128" s="40" t="s">
        <v>5879</v>
      </c>
      <c r="AG1128" s="40" t="s">
        <v>5880</v>
      </c>
      <c r="AH1128" s="40" t="str">
        <f t="shared" si="85"/>
        <v>A679078</v>
      </c>
      <c r="AI1128" s="40" t="str">
        <f>IFERROR(VLOOKUP(AH1128,AKT!$E$4:$G$350,3,FALSE),"")</f>
        <v>0942</v>
      </c>
    </row>
    <row r="1129" spans="32:35" hidden="1">
      <c r="AF1129" s="40" t="s">
        <v>1805</v>
      </c>
      <c r="AG1129" s="40" t="s">
        <v>1806</v>
      </c>
      <c r="AH1129" s="40" t="str">
        <f t="shared" si="85"/>
        <v>A679078</v>
      </c>
      <c r="AI1129" s="40" t="str">
        <f>IFERROR(VLOOKUP(AH1129,AKT!$E$4:$G$350,3,FALSE),"")</f>
        <v>0942</v>
      </c>
    </row>
    <row r="1130" spans="32:35" hidden="1">
      <c r="AF1130" s="40" t="s">
        <v>5881</v>
      </c>
      <c r="AG1130" s="40" t="s">
        <v>5882</v>
      </c>
      <c r="AH1130" s="40" t="str">
        <f t="shared" si="85"/>
        <v>A679078</v>
      </c>
      <c r="AI1130" s="40" t="str">
        <f>IFERROR(VLOOKUP(AH1130,AKT!$E$4:$G$350,3,FALSE),"")</f>
        <v>0942</v>
      </c>
    </row>
    <row r="1131" spans="32:35" hidden="1">
      <c r="AF1131" s="40" t="s">
        <v>5883</v>
      </c>
      <c r="AG1131" s="40" t="s">
        <v>5884</v>
      </c>
      <c r="AH1131" s="40" t="str">
        <f t="shared" si="85"/>
        <v>A679078</v>
      </c>
      <c r="AI1131" s="40" t="str">
        <f>IFERROR(VLOOKUP(AH1131,AKT!$E$4:$G$350,3,FALSE),"")</f>
        <v>0942</v>
      </c>
    </row>
    <row r="1132" spans="32:35" hidden="1">
      <c r="AF1132" s="40" t="s">
        <v>5885</v>
      </c>
      <c r="AG1132" s="40" t="s">
        <v>5886</v>
      </c>
      <c r="AH1132" s="40" t="str">
        <f t="shared" si="85"/>
        <v>A679078</v>
      </c>
      <c r="AI1132" s="40" t="str">
        <f>IFERROR(VLOOKUP(AH1132,AKT!$E$4:$G$350,3,FALSE),"")</f>
        <v>0942</v>
      </c>
    </row>
    <row r="1133" spans="32:35" hidden="1">
      <c r="AF1133" s="40" t="s">
        <v>5887</v>
      </c>
      <c r="AG1133" s="40" t="s">
        <v>5886</v>
      </c>
      <c r="AH1133" s="40" t="str">
        <f t="shared" si="85"/>
        <v>A679078</v>
      </c>
      <c r="AI1133" s="40" t="str">
        <f>IFERROR(VLOOKUP(AH1133,AKT!$E$4:$G$350,3,FALSE),"")</f>
        <v>0942</v>
      </c>
    </row>
    <row r="1134" spans="32:35" hidden="1">
      <c r="AF1134" s="40" t="s">
        <v>5888</v>
      </c>
      <c r="AG1134" s="40" t="s">
        <v>5889</v>
      </c>
      <c r="AH1134" s="40" t="str">
        <f t="shared" si="85"/>
        <v>A679078</v>
      </c>
      <c r="AI1134" s="40" t="str">
        <f>IFERROR(VLOOKUP(AH1134,AKT!$E$4:$G$350,3,FALSE),"")</f>
        <v>0942</v>
      </c>
    </row>
    <row r="1135" spans="32:35" hidden="1">
      <c r="AF1135" s="40" t="s">
        <v>5890</v>
      </c>
      <c r="AG1135" s="40" t="s">
        <v>5891</v>
      </c>
      <c r="AH1135" s="40" t="str">
        <f t="shared" si="85"/>
        <v>A679078</v>
      </c>
      <c r="AI1135" s="40" t="str">
        <f>IFERROR(VLOOKUP(AH1135,AKT!$E$4:$G$350,3,FALSE),"")</f>
        <v>0942</v>
      </c>
    </row>
    <row r="1136" spans="32:35" hidden="1">
      <c r="AF1136" s="40" t="s">
        <v>5892</v>
      </c>
      <c r="AG1136" s="40" t="s">
        <v>5893</v>
      </c>
      <c r="AH1136" s="40" t="str">
        <f t="shared" si="85"/>
        <v>A679078</v>
      </c>
      <c r="AI1136" s="40" t="str">
        <f>IFERROR(VLOOKUP(AH1136,AKT!$E$4:$G$350,3,FALSE),"")</f>
        <v>0942</v>
      </c>
    </row>
    <row r="1137" spans="32:35" hidden="1">
      <c r="AF1137" s="40" t="s">
        <v>5894</v>
      </c>
      <c r="AG1137" s="40" t="s">
        <v>5895</v>
      </c>
      <c r="AH1137" s="40" t="str">
        <f t="shared" si="85"/>
        <v>A679078</v>
      </c>
      <c r="AI1137" s="40" t="str">
        <f>IFERROR(VLOOKUP(AH1137,AKT!$E$4:$G$350,3,FALSE),"")</f>
        <v>0942</v>
      </c>
    </row>
    <row r="1138" spans="32:35" hidden="1">
      <c r="AF1138" s="40" t="s">
        <v>5896</v>
      </c>
      <c r="AG1138" s="40" t="s">
        <v>5897</v>
      </c>
      <c r="AH1138" s="40" t="str">
        <f t="shared" si="85"/>
        <v>A679078</v>
      </c>
      <c r="AI1138" s="40" t="str">
        <f>IFERROR(VLOOKUP(AH1138,AKT!$E$4:$G$350,3,FALSE),"")</f>
        <v>0942</v>
      </c>
    </row>
    <row r="1139" spans="32:35" hidden="1">
      <c r="AF1139" s="40" t="s">
        <v>5898</v>
      </c>
      <c r="AG1139" s="40" t="s">
        <v>5899</v>
      </c>
      <c r="AH1139" s="40" t="str">
        <f t="shared" si="85"/>
        <v>A679078</v>
      </c>
      <c r="AI1139" s="40" t="str">
        <f>IFERROR(VLOOKUP(AH1139,AKT!$E$4:$G$350,3,FALSE),"")</f>
        <v>0942</v>
      </c>
    </row>
    <row r="1140" spans="32:35" hidden="1">
      <c r="AF1140" s="40" t="s">
        <v>5900</v>
      </c>
      <c r="AG1140" s="40" t="s">
        <v>5901</v>
      </c>
      <c r="AH1140" s="40" t="str">
        <f t="shared" si="85"/>
        <v>A679078</v>
      </c>
      <c r="AI1140" s="40" t="str">
        <f>IFERROR(VLOOKUP(AH1140,AKT!$E$4:$G$350,3,FALSE),"")</f>
        <v>0942</v>
      </c>
    </row>
    <row r="1141" spans="32:35" hidden="1">
      <c r="AF1141" s="40" t="s">
        <v>5902</v>
      </c>
      <c r="AG1141" s="40" t="s">
        <v>5903</v>
      </c>
      <c r="AH1141" s="40" t="str">
        <f t="shared" si="85"/>
        <v>A679078</v>
      </c>
      <c r="AI1141" s="40" t="str">
        <f>IFERROR(VLOOKUP(AH1141,AKT!$E$4:$G$350,3,FALSE),"")</f>
        <v>0942</v>
      </c>
    </row>
    <row r="1142" spans="32:35" hidden="1">
      <c r="AF1142" s="40" t="s">
        <v>5904</v>
      </c>
      <c r="AG1142" s="40" t="s">
        <v>5905</v>
      </c>
      <c r="AH1142" s="40" t="str">
        <f t="shared" si="85"/>
        <v>A679078</v>
      </c>
      <c r="AI1142" s="40" t="str">
        <f>IFERROR(VLOOKUP(AH1142,AKT!$E$4:$G$350,3,FALSE),"")</f>
        <v>0942</v>
      </c>
    </row>
    <row r="1143" spans="32:35" hidden="1">
      <c r="AF1143" s="40" t="s">
        <v>5906</v>
      </c>
      <c r="AG1143" s="40" t="s">
        <v>5907</v>
      </c>
      <c r="AH1143" s="40" t="str">
        <f t="shared" si="85"/>
        <v>A679078</v>
      </c>
      <c r="AI1143" s="40" t="str">
        <f>IFERROR(VLOOKUP(AH1143,AKT!$E$4:$G$350,3,FALSE),"")</f>
        <v>0942</v>
      </c>
    </row>
    <row r="1144" spans="32:35" hidden="1">
      <c r="AF1144" s="40" t="s">
        <v>5908</v>
      </c>
      <c r="AG1144" s="40" t="s">
        <v>5909</v>
      </c>
      <c r="AH1144" s="40" t="str">
        <f t="shared" si="85"/>
        <v>A679078</v>
      </c>
      <c r="AI1144" s="40" t="str">
        <f>IFERROR(VLOOKUP(AH1144,AKT!$E$4:$G$350,3,FALSE),"")</f>
        <v>0942</v>
      </c>
    </row>
    <row r="1145" spans="32:35" hidden="1">
      <c r="AF1145" s="40" t="s">
        <v>5910</v>
      </c>
      <c r="AG1145" s="40" t="s">
        <v>5911</v>
      </c>
      <c r="AH1145" s="40" t="str">
        <f t="shared" si="85"/>
        <v>A679078</v>
      </c>
      <c r="AI1145" s="40" t="str">
        <f>IFERROR(VLOOKUP(AH1145,AKT!$E$4:$G$350,3,FALSE),"")</f>
        <v>0942</v>
      </c>
    </row>
    <row r="1146" spans="32:35" hidden="1">
      <c r="AF1146" s="40" t="s">
        <v>5912</v>
      </c>
      <c r="AG1146" s="40" t="s">
        <v>5913</v>
      </c>
      <c r="AH1146" s="40" t="str">
        <f t="shared" si="85"/>
        <v>A679078</v>
      </c>
      <c r="AI1146" s="40" t="str">
        <f>IFERROR(VLOOKUP(AH1146,AKT!$E$4:$G$350,3,FALSE),"")</f>
        <v>0942</v>
      </c>
    </row>
    <row r="1147" spans="32:35" hidden="1">
      <c r="AF1147" s="40" t="s">
        <v>5914</v>
      </c>
      <c r="AG1147" s="40" t="s">
        <v>5915</v>
      </c>
      <c r="AH1147" s="40" t="str">
        <f t="shared" si="85"/>
        <v>A679078</v>
      </c>
      <c r="AI1147" s="40" t="str">
        <f>IFERROR(VLOOKUP(AH1147,AKT!$E$4:$G$350,3,FALSE),"")</f>
        <v>0942</v>
      </c>
    </row>
    <row r="1148" spans="32:35" hidden="1">
      <c r="AF1148" s="40" t="s">
        <v>5916</v>
      </c>
      <c r="AG1148" s="40" t="s">
        <v>5917</v>
      </c>
      <c r="AH1148" s="40" t="str">
        <f t="shared" si="85"/>
        <v>A679078</v>
      </c>
      <c r="AI1148" s="40" t="str">
        <f>IFERROR(VLOOKUP(AH1148,AKT!$E$4:$G$350,3,FALSE),"")</f>
        <v>0942</v>
      </c>
    </row>
    <row r="1149" spans="32:35" hidden="1">
      <c r="AF1149" s="40" t="s">
        <v>5918</v>
      </c>
      <c r="AG1149" s="40" t="s">
        <v>5919</v>
      </c>
      <c r="AH1149" s="40" t="str">
        <f t="shared" si="85"/>
        <v>A679078</v>
      </c>
      <c r="AI1149" s="40" t="str">
        <f>IFERROR(VLOOKUP(AH1149,AKT!$E$4:$G$350,3,FALSE),"")</f>
        <v>0942</v>
      </c>
    </row>
    <row r="1150" spans="32:35" hidden="1">
      <c r="AF1150" s="40" t="s">
        <v>5920</v>
      </c>
      <c r="AG1150" s="40" t="s">
        <v>5921</v>
      </c>
      <c r="AH1150" s="40" t="str">
        <f t="shared" si="85"/>
        <v>A679078</v>
      </c>
      <c r="AI1150" s="40" t="str">
        <f>IFERROR(VLOOKUP(AH1150,AKT!$E$4:$G$350,3,FALSE),"")</f>
        <v>0942</v>
      </c>
    </row>
    <row r="1151" spans="32:35" hidden="1">
      <c r="AF1151" s="40" t="s">
        <v>5922</v>
      </c>
      <c r="AG1151" s="40" t="s">
        <v>5923</v>
      </c>
      <c r="AH1151" s="40" t="str">
        <f t="shared" si="85"/>
        <v>A679078</v>
      </c>
      <c r="AI1151" s="40" t="str">
        <f>IFERROR(VLOOKUP(AH1151,AKT!$E$4:$G$350,3,FALSE),"")</f>
        <v>0942</v>
      </c>
    </row>
    <row r="1152" spans="32:35" hidden="1">
      <c r="AF1152" s="40" t="s">
        <v>5924</v>
      </c>
      <c r="AG1152" s="40" t="s">
        <v>5925</v>
      </c>
      <c r="AH1152" s="40" t="str">
        <f t="shared" si="85"/>
        <v>A679078</v>
      </c>
      <c r="AI1152" s="40" t="str">
        <f>IFERROR(VLOOKUP(AH1152,AKT!$E$4:$G$350,3,FALSE),"")</f>
        <v>0942</v>
      </c>
    </row>
    <row r="1153" spans="32:35" hidden="1">
      <c r="AF1153" s="40" t="s">
        <v>5926</v>
      </c>
      <c r="AG1153" s="40" t="s">
        <v>5927</v>
      </c>
      <c r="AH1153" s="40" t="str">
        <f t="shared" si="85"/>
        <v>A679078</v>
      </c>
      <c r="AI1153" s="40" t="str">
        <f>IFERROR(VLOOKUP(AH1153,AKT!$E$4:$G$350,3,FALSE),"")</f>
        <v>0942</v>
      </c>
    </row>
    <row r="1154" spans="32:35" hidden="1">
      <c r="AF1154" s="40" t="s">
        <v>5928</v>
      </c>
      <c r="AG1154" s="40" t="s">
        <v>5929</v>
      </c>
      <c r="AH1154" s="40" t="str">
        <f t="shared" si="85"/>
        <v>A679078</v>
      </c>
      <c r="AI1154" s="40" t="str">
        <f>IFERROR(VLOOKUP(AH1154,AKT!$E$4:$G$350,3,FALSE),"")</f>
        <v>0942</v>
      </c>
    </row>
    <row r="1155" spans="32:35" hidden="1">
      <c r="AF1155" s="40" t="s">
        <v>5930</v>
      </c>
      <c r="AG1155" s="40" t="s">
        <v>5931</v>
      </c>
      <c r="AH1155" s="40" t="str">
        <f t="shared" si="85"/>
        <v>A679078</v>
      </c>
      <c r="AI1155" s="40" t="str">
        <f>IFERROR(VLOOKUP(AH1155,AKT!$E$4:$G$350,3,FALSE),"")</f>
        <v>0942</v>
      </c>
    </row>
    <row r="1156" spans="32:35" hidden="1">
      <c r="AF1156" s="40" t="s">
        <v>5932</v>
      </c>
      <c r="AG1156" s="40" t="s">
        <v>5933</v>
      </c>
      <c r="AH1156" s="40" t="str">
        <f t="shared" si="85"/>
        <v>A679078</v>
      </c>
      <c r="AI1156" s="40" t="str">
        <f>IFERROR(VLOOKUP(AH1156,AKT!$E$4:$G$350,3,FALSE),"")</f>
        <v>0942</v>
      </c>
    </row>
    <row r="1157" spans="32:35" hidden="1">
      <c r="AF1157" s="40" t="s">
        <v>5934</v>
      </c>
      <c r="AG1157" s="40" t="s">
        <v>5935</v>
      </c>
      <c r="AH1157" s="40" t="str">
        <f t="shared" si="85"/>
        <v>A679078</v>
      </c>
      <c r="AI1157" s="40" t="str">
        <f>IFERROR(VLOOKUP(AH1157,AKT!$E$4:$G$350,3,FALSE),"")</f>
        <v>0942</v>
      </c>
    </row>
    <row r="1158" spans="32:35" hidden="1">
      <c r="AF1158" s="40" t="s">
        <v>5936</v>
      </c>
      <c r="AG1158" s="40" t="s">
        <v>5937</v>
      </c>
      <c r="AH1158" s="40" t="str">
        <f t="shared" si="85"/>
        <v>A679078</v>
      </c>
      <c r="AI1158" s="40" t="str">
        <f>IFERROR(VLOOKUP(AH1158,AKT!$E$4:$G$350,3,FALSE),"")</f>
        <v>0942</v>
      </c>
    </row>
    <row r="1159" spans="32:35" hidden="1">
      <c r="AF1159" s="40" t="s">
        <v>5938</v>
      </c>
      <c r="AG1159" s="40" t="s">
        <v>5939</v>
      </c>
      <c r="AH1159" s="40" t="str">
        <f t="shared" si="85"/>
        <v>A679078</v>
      </c>
      <c r="AI1159" s="40" t="str">
        <f>IFERROR(VLOOKUP(AH1159,AKT!$E$4:$G$350,3,FALSE),"")</f>
        <v>0942</v>
      </c>
    </row>
    <row r="1160" spans="32:35" hidden="1">
      <c r="AF1160" s="40" t="s">
        <v>5940</v>
      </c>
      <c r="AG1160" s="40" t="s">
        <v>5941</v>
      </c>
      <c r="AH1160" s="40" t="str">
        <f t="shared" si="85"/>
        <v>A679078</v>
      </c>
      <c r="AI1160" s="40" t="str">
        <f>IFERROR(VLOOKUP(AH1160,AKT!$E$4:$G$350,3,FALSE),"")</f>
        <v>0942</v>
      </c>
    </row>
    <row r="1161" spans="32:35" hidden="1">
      <c r="AF1161" s="40" t="s">
        <v>5942</v>
      </c>
      <c r="AG1161" s="40" t="s">
        <v>5943</v>
      </c>
      <c r="AH1161" s="40" t="str">
        <f t="shared" ref="AH1161:AH1224" si="86">LEFT(AF1161,7)</f>
        <v>A679078</v>
      </c>
      <c r="AI1161" s="40" t="str">
        <f>IFERROR(VLOOKUP(AH1161,AKT!$E$4:$G$350,3,FALSE),"")</f>
        <v>0942</v>
      </c>
    </row>
    <row r="1162" spans="32:35" hidden="1">
      <c r="AF1162" s="40" t="s">
        <v>5944</v>
      </c>
      <c r="AG1162" s="40" t="s">
        <v>5945</v>
      </c>
      <c r="AH1162" s="40" t="str">
        <f t="shared" si="86"/>
        <v>A679078</v>
      </c>
      <c r="AI1162" s="40" t="str">
        <f>IFERROR(VLOOKUP(AH1162,AKT!$E$4:$G$350,3,FALSE),"")</f>
        <v>0942</v>
      </c>
    </row>
    <row r="1163" spans="32:35" hidden="1">
      <c r="AF1163" s="40" t="s">
        <v>5946</v>
      </c>
      <c r="AG1163" s="40" t="s">
        <v>5947</v>
      </c>
      <c r="AH1163" s="40" t="str">
        <f t="shared" si="86"/>
        <v>A679078</v>
      </c>
      <c r="AI1163" s="40" t="str">
        <f>IFERROR(VLOOKUP(AH1163,AKT!$E$4:$G$350,3,FALSE),"")</f>
        <v>0942</v>
      </c>
    </row>
    <row r="1164" spans="32:35" hidden="1">
      <c r="AF1164" s="40" t="s">
        <v>5948</v>
      </c>
      <c r="AG1164" s="40" t="s">
        <v>5949</v>
      </c>
      <c r="AH1164" s="40" t="str">
        <f t="shared" si="86"/>
        <v>A679078</v>
      </c>
      <c r="AI1164" s="40" t="str">
        <f>IFERROR(VLOOKUP(AH1164,AKT!$E$4:$G$350,3,FALSE),"")</f>
        <v>0942</v>
      </c>
    </row>
    <row r="1165" spans="32:35" hidden="1">
      <c r="AF1165" s="40" t="s">
        <v>5950</v>
      </c>
      <c r="AG1165" s="40" t="s">
        <v>5951</v>
      </c>
      <c r="AH1165" s="40" t="str">
        <f t="shared" si="86"/>
        <v>A679078</v>
      </c>
      <c r="AI1165" s="40" t="str">
        <f>IFERROR(VLOOKUP(AH1165,AKT!$E$4:$G$350,3,FALSE),"")</f>
        <v>0942</v>
      </c>
    </row>
    <row r="1166" spans="32:35" hidden="1">
      <c r="AF1166" s="40" t="s">
        <v>5952</v>
      </c>
      <c r="AG1166" s="40" t="s">
        <v>5953</v>
      </c>
      <c r="AH1166" s="40" t="str">
        <f t="shared" si="86"/>
        <v>A679078</v>
      </c>
      <c r="AI1166" s="40" t="str">
        <f>IFERROR(VLOOKUP(AH1166,AKT!$E$4:$G$350,3,FALSE),"")</f>
        <v>0942</v>
      </c>
    </row>
    <row r="1167" spans="32:35" hidden="1">
      <c r="AF1167" s="40" t="s">
        <v>5954</v>
      </c>
      <c r="AG1167" s="40" t="s">
        <v>5955</v>
      </c>
      <c r="AH1167" s="40" t="str">
        <f t="shared" si="86"/>
        <v>A679078</v>
      </c>
      <c r="AI1167" s="40" t="str">
        <f>IFERROR(VLOOKUP(AH1167,AKT!$E$4:$G$350,3,FALSE),"")</f>
        <v>0942</v>
      </c>
    </row>
    <row r="1168" spans="32:35" hidden="1">
      <c r="AF1168" s="40" t="s">
        <v>5956</v>
      </c>
      <c r="AG1168" s="40" t="s">
        <v>5957</v>
      </c>
      <c r="AH1168" s="40" t="str">
        <f t="shared" si="86"/>
        <v>A679078</v>
      </c>
      <c r="AI1168" s="40" t="str">
        <f>IFERROR(VLOOKUP(AH1168,AKT!$E$4:$G$350,3,FALSE),"")</f>
        <v>0942</v>
      </c>
    </row>
    <row r="1169" spans="32:35" hidden="1">
      <c r="AF1169" s="40" t="s">
        <v>5958</v>
      </c>
      <c r="AG1169" s="40" t="s">
        <v>5959</v>
      </c>
      <c r="AH1169" s="40" t="str">
        <f t="shared" si="86"/>
        <v>A679078</v>
      </c>
      <c r="AI1169" s="40" t="str">
        <f>IFERROR(VLOOKUP(AH1169,AKT!$E$4:$G$350,3,FALSE),"")</f>
        <v>0942</v>
      </c>
    </row>
    <row r="1170" spans="32:35" hidden="1">
      <c r="AF1170" s="40" t="s">
        <v>1807</v>
      </c>
      <c r="AG1170" s="40" t="s">
        <v>1808</v>
      </c>
      <c r="AH1170" s="40" t="str">
        <f t="shared" si="86"/>
        <v>A679078</v>
      </c>
      <c r="AI1170" s="40" t="str">
        <f>IFERROR(VLOOKUP(AH1170,AKT!$E$4:$G$350,3,FALSE),"")</f>
        <v>0942</v>
      </c>
    </row>
    <row r="1171" spans="32:35" hidden="1">
      <c r="AF1171" s="40" t="s">
        <v>5960</v>
      </c>
      <c r="AG1171" s="40" t="s">
        <v>5961</v>
      </c>
      <c r="AH1171" s="40" t="str">
        <f t="shared" si="86"/>
        <v>A679078</v>
      </c>
      <c r="AI1171" s="40" t="str">
        <f>IFERROR(VLOOKUP(AH1171,AKT!$E$4:$G$350,3,FALSE),"")</f>
        <v>0942</v>
      </c>
    </row>
    <row r="1172" spans="32:35" hidden="1">
      <c r="AF1172" s="40" t="s">
        <v>5962</v>
      </c>
      <c r="AG1172" s="40" t="s">
        <v>5963</v>
      </c>
      <c r="AH1172" s="40" t="str">
        <f t="shared" si="86"/>
        <v>A679078</v>
      </c>
      <c r="AI1172" s="40" t="str">
        <f>IFERROR(VLOOKUP(AH1172,AKT!$E$4:$G$350,3,FALSE),"")</f>
        <v>0942</v>
      </c>
    </row>
    <row r="1173" spans="32:35" hidden="1">
      <c r="AF1173" s="40" t="s">
        <v>5964</v>
      </c>
      <c r="AG1173" s="40" t="s">
        <v>5965</v>
      </c>
      <c r="AH1173" s="40" t="str">
        <f t="shared" si="86"/>
        <v>A679078</v>
      </c>
      <c r="AI1173" s="40" t="str">
        <f>IFERROR(VLOOKUP(AH1173,AKT!$E$4:$G$350,3,FALSE),"")</f>
        <v>0942</v>
      </c>
    </row>
    <row r="1174" spans="32:35" hidden="1">
      <c r="AF1174" s="40" t="s">
        <v>5966</v>
      </c>
      <c r="AG1174" s="40" t="s">
        <v>5967</v>
      </c>
      <c r="AH1174" s="40" t="str">
        <f t="shared" si="86"/>
        <v>A679078</v>
      </c>
      <c r="AI1174" s="40" t="str">
        <f>IFERROR(VLOOKUP(AH1174,AKT!$E$4:$G$350,3,FALSE),"")</f>
        <v>0942</v>
      </c>
    </row>
    <row r="1175" spans="32:35" hidden="1">
      <c r="AF1175" s="40" t="s">
        <v>5968</v>
      </c>
      <c r="AG1175" s="40" t="s">
        <v>5969</v>
      </c>
      <c r="AH1175" s="40" t="str">
        <f t="shared" si="86"/>
        <v>A679078</v>
      </c>
      <c r="AI1175" s="40" t="str">
        <f>IFERROR(VLOOKUP(AH1175,AKT!$E$4:$G$350,3,FALSE),"")</f>
        <v>0942</v>
      </c>
    </row>
    <row r="1176" spans="32:35" hidden="1">
      <c r="AF1176" s="40" t="s">
        <v>5970</v>
      </c>
      <c r="AG1176" s="40" t="s">
        <v>5971</v>
      </c>
      <c r="AH1176" s="40" t="str">
        <f t="shared" si="86"/>
        <v>A679078</v>
      </c>
      <c r="AI1176" s="40" t="str">
        <f>IFERROR(VLOOKUP(AH1176,AKT!$E$4:$G$350,3,FALSE),"")</f>
        <v>0942</v>
      </c>
    </row>
    <row r="1177" spans="32:35" hidden="1">
      <c r="AF1177" s="40" t="s">
        <v>5972</v>
      </c>
      <c r="AG1177" s="40" t="s">
        <v>5973</v>
      </c>
      <c r="AH1177" s="40" t="str">
        <f t="shared" si="86"/>
        <v>A679078</v>
      </c>
      <c r="AI1177" s="40" t="str">
        <f>IFERROR(VLOOKUP(AH1177,AKT!$E$4:$G$350,3,FALSE),"")</f>
        <v>0942</v>
      </c>
    </row>
    <row r="1178" spans="32:35" hidden="1">
      <c r="AF1178" s="40" t="s">
        <v>5974</v>
      </c>
      <c r="AG1178" s="40" t="s">
        <v>5975</v>
      </c>
      <c r="AH1178" s="40" t="str">
        <f t="shared" si="86"/>
        <v>A679078</v>
      </c>
      <c r="AI1178" s="40" t="str">
        <f>IFERROR(VLOOKUP(AH1178,AKT!$E$4:$G$350,3,FALSE),"")</f>
        <v>0942</v>
      </c>
    </row>
    <row r="1179" spans="32:35" hidden="1">
      <c r="AF1179" s="40" t="s">
        <v>5976</v>
      </c>
      <c r="AG1179" s="40" t="s">
        <v>5977</v>
      </c>
      <c r="AH1179" s="40" t="str">
        <f t="shared" si="86"/>
        <v>A679078</v>
      </c>
      <c r="AI1179" s="40" t="str">
        <f>IFERROR(VLOOKUP(AH1179,AKT!$E$4:$G$350,3,FALSE),"")</f>
        <v>0942</v>
      </c>
    </row>
    <row r="1180" spans="32:35" hidden="1">
      <c r="AF1180" s="40" t="s">
        <v>5978</v>
      </c>
      <c r="AG1180" s="40" t="s">
        <v>5979</v>
      </c>
      <c r="AH1180" s="40" t="str">
        <f t="shared" si="86"/>
        <v>A679078</v>
      </c>
      <c r="AI1180" s="40" t="str">
        <f>IFERROR(VLOOKUP(AH1180,AKT!$E$4:$G$350,3,FALSE),"")</f>
        <v>0942</v>
      </c>
    </row>
    <row r="1181" spans="32:35" hidden="1">
      <c r="AF1181" s="40" t="s">
        <v>5980</v>
      </c>
      <c r="AG1181" s="40" t="s">
        <v>5981</v>
      </c>
      <c r="AH1181" s="40" t="str">
        <f t="shared" si="86"/>
        <v>A679078</v>
      </c>
      <c r="AI1181" s="40" t="str">
        <f>IFERROR(VLOOKUP(AH1181,AKT!$E$4:$G$350,3,FALSE),"")</f>
        <v>0942</v>
      </c>
    </row>
    <row r="1182" spans="32:35" hidden="1">
      <c r="AF1182" s="40" t="s">
        <v>5982</v>
      </c>
      <c r="AG1182" s="40" t="s">
        <v>5983</v>
      </c>
      <c r="AH1182" s="40" t="str">
        <f t="shared" si="86"/>
        <v>A679078</v>
      </c>
      <c r="AI1182" s="40" t="str">
        <f>IFERROR(VLOOKUP(AH1182,AKT!$E$4:$G$350,3,FALSE),"")</f>
        <v>0942</v>
      </c>
    </row>
    <row r="1183" spans="32:35" hidden="1">
      <c r="AF1183" s="40" t="s">
        <v>5984</v>
      </c>
      <c r="AG1183" s="40" t="s">
        <v>5985</v>
      </c>
      <c r="AH1183" s="40" t="str">
        <f t="shared" si="86"/>
        <v>A679078</v>
      </c>
      <c r="AI1183" s="40" t="str">
        <f>IFERROR(VLOOKUP(AH1183,AKT!$E$4:$G$350,3,FALSE),"")</f>
        <v>0942</v>
      </c>
    </row>
    <row r="1184" spans="32:35" hidden="1">
      <c r="AF1184" s="40" t="s">
        <v>5986</v>
      </c>
      <c r="AG1184" s="40" t="s">
        <v>5987</v>
      </c>
      <c r="AH1184" s="40" t="str">
        <f t="shared" si="86"/>
        <v>A679078</v>
      </c>
      <c r="AI1184" s="40" t="str">
        <f>IFERROR(VLOOKUP(AH1184,AKT!$E$4:$G$350,3,FALSE),"")</f>
        <v>0942</v>
      </c>
    </row>
    <row r="1185" spans="32:35" hidden="1">
      <c r="AF1185" s="40" t="s">
        <v>5988</v>
      </c>
      <c r="AG1185" s="40" t="s">
        <v>5989</v>
      </c>
      <c r="AH1185" s="40" t="str">
        <f t="shared" si="86"/>
        <v>A679078</v>
      </c>
      <c r="AI1185" s="40" t="str">
        <f>IFERROR(VLOOKUP(AH1185,AKT!$E$4:$G$350,3,FALSE),"")</f>
        <v>0942</v>
      </c>
    </row>
    <row r="1186" spans="32:35" hidden="1">
      <c r="AF1186" s="40" t="s">
        <v>5990</v>
      </c>
      <c r="AG1186" s="40" t="s">
        <v>5991</v>
      </c>
      <c r="AH1186" s="40" t="str">
        <f t="shared" si="86"/>
        <v>A679078</v>
      </c>
      <c r="AI1186" s="40" t="str">
        <f>IFERROR(VLOOKUP(AH1186,AKT!$E$4:$G$350,3,FALSE),"")</f>
        <v>0942</v>
      </c>
    </row>
    <row r="1187" spans="32:35" hidden="1">
      <c r="AF1187" s="40" t="s">
        <v>5992</v>
      </c>
      <c r="AG1187" s="40" t="s">
        <v>5993</v>
      </c>
      <c r="AH1187" s="40" t="str">
        <f t="shared" si="86"/>
        <v>A679078</v>
      </c>
      <c r="AI1187" s="40" t="str">
        <f>IFERROR(VLOOKUP(AH1187,AKT!$E$4:$G$350,3,FALSE),"")</f>
        <v>0942</v>
      </c>
    </row>
    <row r="1188" spans="32:35" hidden="1">
      <c r="AF1188" s="40" t="s">
        <v>5994</v>
      </c>
      <c r="AG1188" s="40" t="s">
        <v>5993</v>
      </c>
      <c r="AH1188" s="40" t="str">
        <f t="shared" si="86"/>
        <v>A679078</v>
      </c>
      <c r="AI1188" s="40" t="str">
        <f>IFERROR(VLOOKUP(AH1188,AKT!$E$4:$G$350,3,FALSE),"")</f>
        <v>0942</v>
      </c>
    </row>
    <row r="1189" spans="32:35" hidden="1">
      <c r="AF1189" s="40" t="s">
        <v>5995</v>
      </c>
      <c r="AG1189" s="40" t="s">
        <v>5996</v>
      </c>
      <c r="AH1189" s="40" t="str">
        <f t="shared" si="86"/>
        <v>A679078</v>
      </c>
      <c r="AI1189" s="40" t="str">
        <f>IFERROR(VLOOKUP(AH1189,AKT!$E$4:$G$350,3,FALSE),"")</f>
        <v>0942</v>
      </c>
    </row>
    <row r="1190" spans="32:35" hidden="1">
      <c r="AF1190" s="40" t="s">
        <v>1809</v>
      </c>
      <c r="AG1190" s="40" t="s">
        <v>1628</v>
      </c>
      <c r="AH1190" s="40" t="str">
        <f t="shared" si="86"/>
        <v>A679078</v>
      </c>
      <c r="AI1190" s="40" t="str">
        <f>IFERROR(VLOOKUP(AH1190,AKT!$E$4:$G$350,3,FALSE),"")</f>
        <v>0942</v>
      </c>
    </row>
    <row r="1191" spans="32:35" hidden="1">
      <c r="AF1191" s="40" t="s">
        <v>5997</v>
      </c>
      <c r="AG1191" s="40" t="s">
        <v>5998</v>
      </c>
      <c r="AH1191" s="40" t="str">
        <f t="shared" si="86"/>
        <v>A679078</v>
      </c>
      <c r="AI1191" s="40" t="str">
        <f>IFERROR(VLOOKUP(AH1191,AKT!$E$4:$G$350,3,FALSE),"")</f>
        <v>0942</v>
      </c>
    </row>
    <row r="1192" spans="32:35" hidden="1">
      <c r="AF1192" s="40" t="s">
        <v>5999</v>
      </c>
      <c r="AG1192" s="40" t="s">
        <v>6000</v>
      </c>
      <c r="AH1192" s="40" t="str">
        <f t="shared" si="86"/>
        <v>A679078</v>
      </c>
      <c r="AI1192" s="40" t="str">
        <f>IFERROR(VLOOKUP(AH1192,AKT!$E$4:$G$350,3,FALSE),"")</f>
        <v>0942</v>
      </c>
    </row>
    <row r="1193" spans="32:35" hidden="1">
      <c r="AF1193" s="40" t="s">
        <v>6001</v>
      </c>
      <c r="AG1193" s="40" t="s">
        <v>5418</v>
      </c>
      <c r="AH1193" s="40" t="str">
        <f t="shared" si="86"/>
        <v>A679078</v>
      </c>
      <c r="AI1193" s="40" t="str">
        <f>IFERROR(VLOOKUP(AH1193,AKT!$E$4:$G$350,3,FALSE),"")</f>
        <v>0942</v>
      </c>
    </row>
    <row r="1194" spans="32:35" hidden="1">
      <c r="AF1194" s="40" t="s">
        <v>6002</v>
      </c>
      <c r="AG1194" s="40" t="s">
        <v>6003</v>
      </c>
      <c r="AH1194" s="40" t="str">
        <f t="shared" si="86"/>
        <v>A679078</v>
      </c>
      <c r="AI1194" s="40" t="str">
        <f>IFERROR(VLOOKUP(AH1194,AKT!$E$4:$G$350,3,FALSE),"")</f>
        <v>0942</v>
      </c>
    </row>
    <row r="1195" spans="32:35" hidden="1">
      <c r="AF1195" s="40" t="s">
        <v>6004</v>
      </c>
      <c r="AG1195" s="40" t="s">
        <v>6005</v>
      </c>
      <c r="AH1195" s="40" t="str">
        <f t="shared" si="86"/>
        <v>A679078</v>
      </c>
      <c r="AI1195" s="40" t="str">
        <f>IFERROR(VLOOKUP(AH1195,AKT!$E$4:$G$350,3,FALSE),"")</f>
        <v>0942</v>
      </c>
    </row>
    <row r="1196" spans="32:35" hidden="1">
      <c r="AF1196" s="40" t="s">
        <v>6006</v>
      </c>
      <c r="AG1196" s="40" t="s">
        <v>6007</v>
      </c>
      <c r="AH1196" s="40" t="str">
        <f t="shared" si="86"/>
        <v>A679078</v>
      </c>
      <c r="AI1196" s="40" t="str">
        <f>IFERROR(VLOOKUP(AH1196,AKT!$E$4:$G$350,3,FALSE),"")</f>
        <v>0942</v>
      </c>
    </row>
    <row r="1197" spans="32:35" hidden="1">
      <c r="AF1197" s="40" t="s">
        <v>1810</v>
      </c>
      <c r="AG1197" s="40" t="s">
        <v>1811</v>
      </c>
      <c r="AH1197" s="40" t="str">
        <f t="shared" si="86"/>
        <v>A679078</v>
      </c>
      <c r="AI1197" s="40" t="str">
        <f>IFERROR(VLOOKUP(AH1197,AKT!$E$4:$G$350,3,FALSE),"")</f>
        <v>0942</v>
      </c>
    </row>
    <row r="1198" spans="32:35" hidden="1">
      <c r="AF1198" s="40" t="s">
        <v>6008</v>
      </c>
      <c r="AG1198" s="40" t="s">
        <v>6009</v>
      </c>
      <c r="AH1198" s="40" t="str">
        <f t="shared" si="86"/>
        <v>A679078</v>
      </c>
      <c r="AI1198" s="40" t="str">
        <f>IFERROR(VLOOKUP(AH1198,AKT!$E$4:$G$350,3,FALSE),"")</f>
        <v>0942</v>
      </c>
    </row>
    <row r="1199" spans="32:35" hidden="1">
      <c r="AF1199" s="40" t="s">
        <v>6010</v>
      </c>
      <c r="AG1199" s="40" t="s">
        <v>6011</v>
      </c>
      <c r="AH1199" s="40" t="str">
        <f t="shared" si="86"/>
        <v>A679078</v>
      </c>
      <c r="AI1199" s="40" t="str">
        <f>IFERROR(VLOOKUP(AH1199,AKT!$E$4:$G$350,3,FALSE),"")</f>
        <v>0942</v>
      </c>
    </row>
    <row r="1200" spans="32:35" hidden="1">
      <c r="AF1200" s="40" t="s">
        <v>1812</v>
      </c>
      <c r="AG1200" s="40" t="s">
        <v>1813</v>
      </c>
      <c r="AH1200" s="40" t="str">
        <f t="shared" si="86"/>
        <v>A679078</v>
      </c>
      <c r="AI1200" s="40" t="str">
        <f>IFERROR(VLOOKUP(AH1200,AKT!$E$4:$G$350,3,FALSE),"")</f>
        <v>0942</v>
      </c>
    </row>
    <row r="1201" spans="32:35" hidden="1">
      <c r="AF1201" s="40" t="s">
        <v>6012</v>
      </c>
      <c r="AG1201" s="40" t="s">
        <v>6013</v>
      </c>
      <c r="AH1201" s="40" t="str">
        <f t="shared" si="86"/>
        <v>A679078</v>
      </c>
      <c r="AI1201" s="40" t="str">
        <f>IFERROR(VLOOKUP(AH1201,AKT!$E$4:$G$350,3,FALSE),"")</f>
        <v>0942</v>
      </c>
    </row>
    <row r="1202" spans="32:35" hidden="1">
      <c r="AF1202" s="40" t="s">
        <v>1814</v>
      </c>
      <c r="AG1202" s="40" t="s">
        <v>1815</v>
      </c>
      <c r="AH1202" s="40" t="str">
        <f t="shared" si="86"/>
        <v>A679078</v>
      </c>
      <c r="AI1202" s="40" t="str">
        <f>IFERROR(VLOOKUP(AH1202,AKT!$E$4:$G$350,3,FALSE),"")</f>
        <v>0942</v>
      </c>
    </row>
    <row r="1203" spans="32:35" hidden="1">
      <c r="AF1203" s="40" t="s">
        <v>6014</v>
      </c>
      <c r="AG1203" s="40" t="s">
        <v>6015</v>
      </c>
      <c r="AH1203" s="40" t="str">
        <f t="shared" si="86"/>
        <v>A679078</v>
      </c>
      <c r="AI1203" s="40" t="str">
        <f>IFERROR(VLOOKUP(AH1203,AKT!$E$4:$G$350,3,FALSE),"")</f>
        <v>0942</v>
      </c>
    </row>
    <row r="1204" spans="32:35" hidden="1">
      <c r="AF1204" s="40" t="s">
        <v>6016</v>
      </c>
      <c r="AG1204" s="40" t="s">
        <v>6017</v>
      </c>
      <c r="AH1204" s="40" t="str">
        <f t="shared" si="86"/>
        <v>A679078</v>
      </c>
      <c r="AI1204" s="40" t="str">
        <f>IFERROR(VLOOKUP(AH1204,AKT!$E$4:$G$350,3,FALSE),"")</f>
        <v>0942</v>
      </c>
    </row>
    <row r="1205" spans="32:35" hidden="1">
      <c r="AF1205" s="40" t="s">
        <v>6018</v>
      </c>
      <c r="AG1205" s="40" t="s">
        <v>6019</v>
      </c>
      <c r="AH1205" s="40" t="str">
        <f t="shared" si="86"/>
        <v>A679078</v>
      </c>
      <c r="AI1205" s="40" t="str">
        <f>IFERROR(VLOOKUP(AH1205,AKT!$E$4:$G$350,3,FALSE),"")</f>
        <v>0942</v>
      </c>
    </row>
    <row r="1206" spans="32:35" hidden="1">
      <c r="AF1206" s="40" t="s">
        <v>6020</v>
      </c>
      <c r="AG1206" s="40" t="s">
        <v>6021</v>
      </c>
      <c r="AH1206" s="40" t="str">
        <f t="shared" si="86"/>
        <v>A679078</v>
      </c>
      <c r="AI1206" s="40" t="str">
        <f>IFERROR(VLOOKUP(AH1206,AKT!$E$4:$G$350,3,FALSE),"")</f>
        <v>0942</v>
      </c>
    </row>
    <row r="1207" spans="32:35" hidden="1">
      <c r="AF1207" s="40" t="s">
        <v>6022</v>
      </c>
      <c r="AG1207" s="40" t="s">
        <v>6023</v>
      </c>
      <c r="AH1207" s="40" t="str">
        <f t="shared" si="86"/>
        <v>A679078</v>
      </c>
      <c r="AI1207" s="40" t="str">
        <f>IFERROR(VLOOKUP(AH1207,AKT!$E$4:$G$350,3,FALSE),"")</f>
        <v>0942</v>
      </c>
    </row>
    <row r="1208" spans="32:35" hidden="1">
      <c r="AF1208" s="40" t="s">
        <v>1816</v>
      </c>
      <c r="AG1208" s="40" t="s">
        <v>1817</v>
      </c>
      <c r="AH1208" s="40" t="str">
        <f t="shared" si="86"/>
        <v>A679078</v>
      </c>
      <c r="AI1208" s="40" t="str">
        <f>IFERROR(VLOOKUP(AH1208,AKT!$E$4:$G$350,3,FALSE),"")</f>
        <v>0942</v>
      </c>
    </row>
    <row r="1209" spans="32:35" hidden="1">
      <c r="AF1209" s="40" t="s">
        <v>6024</v>
      </c>
      <c r="AG1209" s="40" t="s">
        <v>3439</v>
      </c>
      <c r="AH1209" s="40" t="str">
        <f t="shared" si="86"/>
        <v>A679078</v>
      </c>
      <c r="AI1209" s="40" t="str">
        <f>IFERROR(VLOOKUP(AH1209,AKT!$E$4:$G$350,3,FALSE),"")</f>
        <v>0942</v>
      </c>
    </row>
    <row r="1210" spans="32:35" hidden="1">
      <c r="AF1210" s="40" t="s">
        <v>6025</v>
      </c>
      <c r="AG1210" s="40" t="s">
        <v>6026</v>
      </c>
      <c r="AH1210" s="40" t="str">
        <f t="shared" si="86"/>
        <v>A679078</v>
      </c>
      <c r="AI1210" s="40" t="str">
        <f>IFERROR(VLOOKUP(AH1210,AKT!$E$4:$G$350,3,FALSE),"")</f>
        <v>0942</v>
      </c>
    </row>
    <row r="1211" spans="32:35" hidden="1">
      <c r="AF1211" s="40" t="s">
        <v>1818</v>
      </c>
      <c r="AG1211" s="40" t="s">
        <v>1819</v>
      </c>
      <c r="AH1211" s="40" t="str">
        <f t="shared" si="86"/>
        <v>A679078</v>
      </c>
      <c r="AI1211" s="40" t="str">
        <f>IFERROR(VLOOKUP(AH1211,AKT!$E$4:$G$350,3,FALSE),"")</f>
        <v>0942</v>
      </c>
    </row>
    <row r="1212" spans="32:35" hidden="1">
      <c r="AF1212" s="40" t="s">
        <v>6027</v>
      </c>
      <c r="AG1212" s="40" t="s">
        <v>6028</v>
      </c>
      <c r="AH1212" s="40" t="str">
        <f t="shared" si="86"/>
        <v>A679078</v>
      </c>
      <c r="AI1212" s="40" t="str">
        <f>IFERROR(VLOOKUP(AH1212,AKT!$E$4:$G$350,3,FALSE),"")</f>
        <v>0942</v>
      </c>
    </row>
    <row r="1213" spans="32:35" hidden="1">
      <c r="AF1213" s="40" t="s">
        <v>6029</v>
      </c>
      <c r="AG1213" s="40" t="s">
        <v>6030</v>
      </c>
      <c r="AH1213" s="40" t="str">
        <f t="shared" si="86"/>
        <v>A679078</v>
      </c>
      <c r="AI1213" s="40" t="str">
        <f>IFERROR(VLOOKUP(AH1213,AKT!$E$4:$G$350,3,FALSE),"")</f>
        <v>0942</v>
      </c>
    </row>
    <row r="1214" spans="32:35" hidden="1">
      <c r="AF1214" s="40" t="s">
        <v>6031</v>
      </c>
      <c r="AG1214" s="40" t="s">
        <v>6032</v>
      </c>
      <c r="AH1214" s="40" t="str">
        <f t="shared" si="86"/>
        <v>A679078</v>
      </c>
      <c r="AI1214" s="40" t="str">
        <f>IFERROR(VLOOKUP(AH1214,AKT!$E$4:$G$350,3,FALSE),"")</f>
        <v>0942</v>
      </c>
    </row>
    <row r="1215" spans="32:35" hidden="1">
      <c r="AF1215" s="40" t="s">
        <v>1820</v>
      </c>
      <c r="AG1215" s="40" t="s">
        <v>1821</v>
      </c>
      <c r="AH1215" s="40" t="str">
        <f t="shared" si="86"/>
        <v>A679078</v>
      </c>
      <c r="AI1215" s="40" t="str">
        <f>IFERROR(VLOOKUP(AH1215,AKT!$E$4:$G$350,3,FALSE),"")</f>
        <v>0942</v>
      </c>
    </row>
    <row r="1216" spans="32:35" hidden="1">
      <c r="AF1216" s="40" t="s">
        <v>6033</v>
      </c>
      <c r="AG1216" s="40" t="s">
        <v>6034</v>
      </c>
      <c r="AH1216" s="40" t="str">
        <f t="shared" si="86"/>
        <v>A679078</v>
      </c>
      <c r="AI1216" s="40" t="str">
        <f>IFERROR(VLOOKUP(AH1216,AKT!$E$4:$G$350,3,FALSE),"")</f>
        <v>0942</v>
      </c>
    </row>
    <row r="1217" spans="32:35" hidden="1">
      <c r="AF1217" s="40" t="s">
        <v>6035</v>
      </c>
      <c r="AG1217" s="40" t="s">
        <v>6036</v>
      </c>
      <c r="AH1217" s="40" t="str">
        <f t="shared" si="86"/>
        <v>A679078</v>
      </c>
      <c r="AI1217" s="40" t="str">
        <f>IFERROR(VLOOKUP(AH1217,AKT!$E$4:$G$350,3,FALSE),"")</f>
        <v>0942</v>
      </c>
    </row>
    <row r="1218" spans="32:35" hidden="1">
      <c r="AF1218" s="40" t="s">
        <v>6037</v>
      </c>
      <c r="AG1218" s="40" t="s">
        <v>6038</v>
      </c>
      <c r="AH1218" s="40" t="str">
        <f t="shared" si="86"/>
        <v>A679078</v>
      </c>
      <c r="AI1218" s="40" t="str">
        <f>IFERROR(VLOOKUP(AH1218,AKT!$E$4:$G$350,3,FALSE),"")</f>
        <v>0942</v>
      </c>
    </row>
    <row r="1219" spans="32:35" hidden="1">
      <c r="AF1219" s="40" t="s">
        <v>6039</v>
      </c>
      <c r="AG1219" s="40" t="s">
        <v>6040</v>
      </c>
      <c r="AH1219" s="40" t="str">
        <f t="shared" si="86"/>
        <v>A679078</v>
      </c>
      <c r="AI1219" s="40" t="str">
        <f>IFERROR(VLOOKUP(AH1219,AKT!$E$4:$G$350,3,FALSE),"")</f>
        <v>0942</v>
      </c>
    </row>
    <row r="1220" spans="32:35" hidden="1">
      <c r="AF1220" s="40" t="s">
        <v>1822</v>
      </c>
      <c r="AG1220" s="40" t="s">
        <v>1823</v>
      </c>
      <c r="AH1220" s="40" t="str">
        <f t="shared" si="86"/>
        <v>A679078</v>
      </c>
      <c r="AI1220" s="40" t="str">
        <f>IFERROR(VLOOKUP(AH1220,AKT!$E$4:$G$350,3,FALSE),"")</f>
        <v>0942</v>
      </c>
    </row>
    <row r="1221" spans="32:35" hidden="1">
      <c r="AF1221" s="40" t="s">
        <v>6041</v>
      </c>
      <c r="AG1221" s="40" t="s">
        <v>6042</v>
      </c>
      <c r="AH1221" s="40" t="str">
        <f t="shared" si="86"/>
        <v>A679078</v>
      </c>
      <c r="AI1221" s="40" t="str">
        <f>IFERROR(VLOOKUP(AH1221,AKT!$E$4:$G$350,3,FALSE),"")</f>
        <v>0942</v>
      </c>
    </row>
    <row r="1222" spans="32:35" hidden="1">
      <c r="AF1222" s="40" t="s">
        <v>1824</v>
      </c>
      <c r="AG1222" s="40" t="s">
        <v>1825</v>
      </c>
      <c r="AH1222" s="40" t="str">
        <f t="shared" si="86"/>
        <v>A679078</v>
      </c>
      <c r="AI1222" s="40" t="str">
        <f>IFERROR(VLOOKUP(AH1222,AKT!$E$4:$G$350,3,FALSE),"")</f>
        <v>0942</v>
      </c>
    </row>
    <row r="1223" spans="32:35" hidden="1">
      <c r="AF1223" s="40" t="s">
        <v>1826</v>
      </c>
      <c r="AG1223" s="40" t="s">
        <v>1827</v>
      </c>
      <c r="AH1223" s="40" t="str">
        <f t="shared" si="86"/>
        <v>A679078</v>
      </c>
      <c r="AI1223" s="40" t="str">
        <f>IFERROR(VLOOKUP(AH1223,AKT!$E$4:$G$350,3,FALSE),"")</f>
        <v>0942</v>
      </c>
    </row>
    <row r="1224" spans="32:35" hidden="1">
      <c r="AF1224" s="40" t="s">
        <v>1828</v>
      </c>
      <c r="AG1224" s="40" t="s">
        <v>1829</v>
      </c>
      <c r="AH1224" s="40" t="str">
        <f t="shared" si="86"/>
        <v>A679078</v>
      </c>
      <c r="AI1224" s="40" t="str">
        <f>IFERROR(VLOOKUP(AH1224,AKT!$E$4:$G$350,3,FALSE),"")</f>
        <v>0942</v>
      </c>
    </row>
    <row r="1225" spans="32:35" hidden="1">
      <c r="AF1225" s="40" t="s">
        <v>6043</v>
      </c>
      <c r="AG1225" s="40" t="s">
        <v>6044</v>
      </c>
      <c r="AH1225" s="40" t="str">
        <f t="shared" ref="AH1225:AH1288" si="87">LEFT(AF1225,7)</f>
        <v>A679078</v>
      </c>
      <c r="AI1225" s="40" t="str">
        <f>IFERROR(VLOOKUP(AH1225,AKT!$E$4:$G$350,3,FALSE),"")</f>
        <v>0942</v>
      </c>
    </row>
    <row r="1226" spans="32:35" hidden="1">
      <c r="AF1226" s="40" t="s">
        <v>6045</v>
      </c>
      <c r="AG1226" s="40" t="s">
        <v>6046</v>
      </c>
      <c r="AH1226" s="40" t="str">
        <f t="shared" si="87"/>
        <v>A679078</v>
      </c>
      <c r="AI1226" s="40" t="str">
        <f>IFERROR(VLOOKUP(AH1226,AKT!$E$4:$G$350,3,FALSE),"")</f>
        <v>0942</v>
      </c>
    </row>
    <row r="1227" spans="32:35" hidden="1">
      <c r="AF1227" s="40" t="s">
        <v>6047</v>
      </c>
      <c r="AG1227" s="40" t="s">
        <v>6048</v>
      </c>
      <c r="AH1227" s="40" t="str">
        <f t="shared" si="87"/>
        <v>A679078</v>
      </c>
      <c r="AI1227" s="40" t="str">
        <f>IFERROR(VLOOKUP(AH1227,AKT!$E$4:$G$350,3,FALSE),"")</f>
        <v>0942</v>
      </c>
    </row>
    <row r="1228" spans="32:35" hidden="1">
      <c r="AF1228" s="40" t="s">
        <v>1830</v>
      </c>
      <c r="AG1228" s="40" t="s">
        <v>1831</v>
      </c>
      <c r="AH1228" s="40" t="str">
        <f t="shared" si="87"/>
        <v>A679078</v>
      </c>
      <c r="AI1228" s="40" t="str">
        <f>IFERROR(VLOOKUP(AH1228,AKT!$E$4:$G$350,3,FALSE),"")</f>
        <v>0942</v>
      </c>
    </row>
    <row r="1229" spans="32:35" hidden="1">
      <c r="AF1229" s="40" t="s">
        <v>6049</v>
      </c>
      <c r="AG1229" s="40" t="s">
        <v>6050</v>
      </c>
      <c r="AH1229" s="40" t="str">
        <f t="shared" si="87"/>
        <v>A679078</v>
      </c>
      <c r="AI1229" s="40" t="str">
        <f>IFERROR(VLOOKUP(AH1229,AKT!$E$4:$G$350,3,FALSE),"")</f>
        <v>0942</v>
      </c>
    </row>
    <row r="1230" spans="32:35" hidden="1">
      <c r="AF1230" s="40" t="s">
        <v>6051</v>
      </c>
      <c r="AG1230" s="40" t="s">
        <v>6052</v>
      </c>
      <c r="AH1230" s="40" t="str">
        <f t="shared" si="87"/>
        <v>A679078</v>
      </c>
      <c r="AI1230" s="40" t="str">
        <f>IFERROR(VLOOKUP(AH1230,AKT!$E$4:$G$350,3,FALSE),"")</f>
        <v>0942</v>
      </c>
    </row>
    <row r="1231" spans="32:35" hidden="1">
      <c r="AF1231" s="40" t="s">
        <v>6053</v>
      </c>
      <c r="AG1231" s="40" t="s">
        <v>6054</v>
      </c>
      <c r="AH1231" s="40" t="str">
        <f t="shared" si="87"/>
        <v>A679078</v>
      </c>
      <c r="AI1231" s="40" t="str">
        <f>IFERROR(VLOOKUP(AH1231,AKT!$E$4:$G$350,3,FALSE),"")</f>
        <v>0942</v>
      </c>
    </row>
    <row r="1232" spans="32:35" hidden="1">
      <c r="AF1232" s="40" t="s">
        <v>6055</v>
      </c>
      <c r="AG1232" s="40" t="s">
        <v>6056</v>
      </c>
      <c r="AH1232" s="40" t="str">
        <f t="shared" si="87"/>
        <v>A679078</v>
      </c>
      <c r="AI1232" s="40" t="str">
        <f>IFERROR(VLOOKUP(AH1232,AKT!$E$4:$G$350,3,FALSE),"")</f>
        <v>0942</v>
      </c>
    </row>
    <row r="1233" spans="32:35" hidden="1">
      <c r="AF1233" s="40" t="s">
        <v>6057</v>
      </c>
      <c r="AG1233" s="40" t="s">
        <v>6058</v>
      </c>
      <c r="AH1233" s="40" t="str">
        <f t="shared" si="87"/>
        <v>A679078</v>
      </c>
      <c r="AI1233" s="40" t="str">
        <f>IFERROR(VLOOKUP(AH1233,AKT!$E$4:$G$350,3,FALSE),"")</f>
        <v>0942</v>
      </c>
    </row>
    <row r="1234" spans="32:35" hidden="1">
      <c r="AF1234" s="40" t="s">
        <v>6059</v>
      </c>
      <c r="AG1234" s="40" t="s">
        <v>6060</v>
      </c>
      <c r="AH1234" s="40" t="str">
        <f t="shared" si="87"/>
        <v>A679078</v>
      </c>
      <c r="AI1234" s="40" t="str">
        <f>IFERROR(VLOOKUP(AH1234,AKT!$E$4:$G$350,3,FALSE),"")</f>
        <v>0942</v>
      </c>
    </row>
    <row r="1235" spans="32:35" hidden="1">
      <c r="AF1235" s="40" t="s">
        <v>6061</v>
      </c>
      <c r="AG1235" s="40" t="s">
        <v>6011</v>
      </c>
      <c r="AH1235" s="40" t="str">
        <f t="shared" si="87"/>
        <v>A679078</v>
      </c>
      <c r="AI1235" s="40" t="str">
        <f>IFERROR(VLOOKUP(AH1235,AKT!$E$4:$G$350,3,FALSE),"")</f>
        <v>0942</v>
      </c>
    </row>
    <row r="1236" spans="32:35" hidden="1">
      <c r="AF1236" s="40" t="s">
        <v>6062</v>
      </c>
      <c r="AG1236" s="40" t="s">
        <v>1813</v>
      </c>
      <c r="AH1236" s="40" t="str">
        <f t="shared" si="87"/>
        <v>A679078</v>
      </c>
      <c r="AI1236" s="40" t="str">
        <f>IFERROR(VLOOKUP(AH1236,AKT!$E$4:$G$350,3,FALSE),"")</f>
        <v>0942</v>
      </c>
    </row>
    <row r="1237" spans="32:35" hidden="1">
      <c r="AF1237" s="40" t="s">
        <v>6063</v>
      </c>
      <c r="AG1237" s="40" t="s">
        <v>6015</v>
      </c>
      <c r="AH1237" s="40" t="str">
        <f t="shared" si="87"/>
        <v>A679078</v>
      </c>
      <c r="AI1237" s="40" t="str">
        <f>IFERROR(VLOOKUP(AH1237,AKT!$E$4:$G$350,3,FALSE),"")</f>
        <v>0942</v>
      </c>
    </row>
    <row r="1238" spans="32:35" hidden="1">
      <c r="AF1238" s="40" t="s">
        <v>1832</v>
      </c>
      <c r="AG1238" s="40" t="s">
        <v>1833</v>
      </c>
      <c r="AH1238" s="40" t="str">
        <f t="shared" si="87"/>
        <v>A679078</v>
      </c>
      <c r="AI1238" s="40" t="str">
        <f>IFERROR(VLOOKUP(AH1238,AKT!$E$4:$G$350,3,FALSE),"")</f>
        <v>0942</v>
      </c>
    </row>
    <row r="1239" spans="32:35" hidden="1">
      <c r="AF1239" s="40" t="s">
        <v>1834</v>
      </c>
      <c r="AG1239" s="40" t="s">
        <v>1835</v>
      </c>
      <c r="AH1239" s="40" t="str">
        <f t="shared" si="87"/>
        <v>A679078</v>
      </c>
      <c r="AI1239" s="40" t="str">
        <f>IFERROR(VLOOKUP(AH1239,AKT!$E$4:$G$350,3,FALSE),"")</f>
        <v>0942</v>
      </c>
    </row>
    <row r="1240" spans="32:35" hidden="1">
      <c r="AF1240" s="40" t="s">
        <v>6064</v>
      </c>
      <c r="AG1240" s="40" t="s">
        <v>6065</v>
      </c>
      <c r="AH1240" s="40" t="str">
        <f t="shared" si="87"/>
        <v>A679078</v>
      </c>
      <c r="AI1240" s="40" t="str">
        <f>IFERROR(VLOOKUP(AH1240,AKT!$E$4:$G$350,3,FALSE),"")</f>
        <v>0942</v>
      </c>
    </row>
    <row r="1241" spans="32:35" hidden="1">
      <c r="AF1241" s="40" t="s">
        <v>6066</v>
      </c>
      <c r="AG1241" s="40" t="s">
        <v>5765</v>
      </c>
      <c r="AH1241" s="40" t="str">
        <f t="shared" si="87"/>
        <v>A679078</v>
      </c>
      <c r="AI1241" s="40" t="str">
        <f>IFERROR(VLOOKUP(AH1241,AKT!$E$4:$G$350,3,FALSE),"")</f>
        <v>0942</v>
      </c>
    </row>
    <row r="1242" spans="32:35" hidden="1">
      <c r="AF1242" s="40" t="s">
        <v>6067</v>
      </c>
      <c r="AG1242" s="40" t="s">
        <v>5767</v>
      </c>
      <c r="AH1242" s="40" t="str">
        <f t="shared" si="87"/>
        <v>A679078</v>
      </c>
      <c r="AI1242" s="40" t="str">
        <f>IFERROR(VLOOKUP(AH1242,AKT!$E$4:$G$350,3,FALSE),"")</f>
        <v>0942</v>
      </c>
    </row>
    <row r="1243" spans="32:35" hidden="1">
      <c r="AF1243" s="40" t="s">
        <v>6068</v>
      </c>
      <c r="AG1243" s="40" t="s">
        <v>6069</v>
      </c>
      <c r="AH1243" s="40" t="str">
        <f t="shared" si="87"/>
        <v>A679078</v>
      </c>
      <c r="AI1243" s="40" t="str">
        <f>IFERROR(VLOOKUP(AH1243,AKT!$E$4:$G$350,3,FALSE),"")</f>
        <v>0942</v>
      </c>
    </row>
    <row r="1244" spans="32:35" hidden="1">
      <c r="AF1244" s="40" t="s">
        <v>6070</v>
      </c>
      <c r="AG1244" s="40" t="s">
        <v>6071</v>
      </c>
      <c r="AH1244" s="40" t="str">
        <f t="shared" si="87"/>
        <v>A679078</v>
      </c>
      <c r="AI1244" s="40" t="str">
        <f>IFERROR(VLOOKUP(AH1244,AKT!$E$4:$G$350,3,FALSE),"")</f>
        <v>0942</v>
      </c>
    </row>
    <row r="1245" spans="32:35" hidden="1">
      <c r="AF1245" s="40" t="s">
        <v>6072</v>
      </c>
      <c r="AG1245" s="40" t="s">
        <v>6073</v>
      </c>
      <c r="AH1245" s="40" t="str">
        <f t="shared" si="87"/>
        <v>A679078</v>
      </c>
      <c r="AI1245" s="40" t="str">
        <f>IFERROR(VLOOKUP(AH1245,AKT!$E$4:$G$350,3,FALSE),"")</f>
        <v>0942</v>
      </c>
    </row>
    <row r="1246" spans="32:35" hidden="1">
      <c r="AF1246" s="40" t="s">
        <v>1836</v>
      </c>
      <c r="AG1246" s="40" t="s">
        <v>1837</v>
      </c>
      <c r="AH1246" s="40" t="str">
        <f t="shared" si="87"/>
        <v>A679078</v>
      </c>
      <c r="AI1246" s="40" t="str">
        <f>IFERROR(VLOOKUP(AH1246,AKT!$E$4:$G$350,3,FALSE),"")</f>
        <v>0942</v>
      </c>
    </row>
    <row r="1247" spans="32:35" hidden="1">
      <c r="AF1247" s="40" t="s">
        <v>1838</v>
      </c>
      <c r="AG1247" s="40" t="s">
        <v>1839</v>
      </c>
      <c r="AH1247" s="40" t="str">
        <f t="shared" si="87"/>
        <v>A679078</v>
      </c>
      <c r="AI1247" s="40" t="str">
        <f>IFERROR(VLOOKUP(AH1247,AKT!$E$4:$G$350,3,FALSE),"")</f>
        <v>0942</v>
      </c>
    </row>
    <row r="1248" spans="32:35" hidden="1">
      <c r="AF1248" s="40" t="s">
        <v>1840</v>
      </c>
      <c r="AG1248" s="40" t="s">
        <v>1841</v>
      </c>
      <c r="AH1248" s="40" t="str">
        <f t="shared" si="87"/>
        <v>A679078</v>
      </c>
      <c r="AI1248" s="40" t="str">
        <f>IFERROR(VLOOKUP(AH1248,AKT!$E$4:$G$350,3,FALSE),"")</f>
        <v>0942</v>
      </c>
    </row>
    <row r="1249" spans="32:35" hidden="1">
      <c r="AF1249" s="40" t="s">
        <v>6074</v>
      </c>
      <c r="AG1249" s="40" t="s">
        <v>6075</v>
      </c>
      <c r="AH1249" s="40" t="str">
        <f t="shared" si="87"/>
        <v>A679078</v>
      </c>
      <c r="AI1249" s="40" t="str">
        <f>IFERROR(VLOOKUP(AH1249,AKT!$E$4:$G$350,3,FALSE),"")</f>
        <v>0942</v>
      </c>
    </row>
    <row r="1250" spans="32:35" hidden="1">
      <c r="AF1250" s="40" t="s">
        <v>6076</v>
      </c>
      <c r="AG1250" s="40" t="s">
        <v>6077</v>
      </c>
      <c r="AH1250" s="40" t="str">
        <f t="shared" si="87"/>
        <v>A679078</v>
      </c>
      <c r="AI1250" s="40" t="str">
        <f>IFERROR(VLOOKUP(AH1250,AKT!$E$4:$G$350,3,FALSE),"")</f>
        <v>0942</v>
      </c>
    </row>
    <row r="1251" spans="32:35" hidden="1">
      <c r="AF1251" s="40" t="s">
        <v>6078</v>
      </c>
      <c r="AG1251" s="40" t="s">
        <v>6079</v>
      </c>
      <c r="AH1251" s="40" t="str">
        <f t="shared" si="87"/>
        <v>A679078</v>
      </c>
      <c r="AI1251" s="40" t="str">
        <f>IFERROR(VLOOKUP(AH1251,AKT!$E$4:$G$350,3,FALSE),"")</f>
        <v>0942</v>
      </c>
    </row>
    <row r="1252" spans="32:35" hidden="1">
      <c r="AF1252" s="40" t="s">
        <v>6080</v>
      </c>
      <c r="AG1252" s="40" t="s">
        <v>6081</v>
      </c>
      <c r="AH1252" s="40" t="str">
        <f t="shared" si="87"/>
        <v>A679078</v>
      </c>
      <c r="AI1252" s="40" t="str">
        <f>IFERROR(VLOOKUP(AH1252,AKT!$E$4:$G$350,3,FALSE),"")</f>
        <v>0942</v>
      </c>
    </row>
    <row r="1253" spans="32:35" hidden="1">
      <c r="AF1253" s="40" t="s">
        <v>1842</v>
      </c>
      <c r="AG1253" s="40" t="s">
        <v>1843</v>
      </c>
      <c r="AH1253" s="40" t="str">
        <f t="shared" si="87"/>
        <v>A679078</v>
      </c>
      <c r="AI1253" s="40" t="str">
        <f>IFERROR(VLOOKUP(AH1253,AKT!$E$4:$G$350,3,FALSE),"")</f>
        <v>0942</v>
      </c>
    </row>
    <row r="1254" spans="32:35" hidden="1">
      <c r="AF1254" s="40" t="s">
        <v>6082</v>
      </c>
      <c r="AG1254" s="40" t="s">
        <v>6083</v>
      </c>
      <c r="AH1254" s="40" t="str">
        <f t="shared" si="87"/>
        <v>A679078</v>
      </c>
      <c r="AI1254" s="40" t="str">
        <f>IFERROR(VLOOKUP(AH1254,AKT!$E$4:$G$350,3,FALSE),"")</f>
        <v>0942</v>
      </c>
    </row>
    <row r="1255" spans="32:35" hidden="1">
      <c r="AF1255" s="40" t="s">
        <v>6084</v>
      </c>
      <c r="AG1255" s="40" t="s">
        <v>6085</v>
      </c>
      <c r="AH1255" s="40" t="str">
        <f t="shared" si="87"/>
        <v>A679078</v>
      </c>
      <c r="AI1255" s="40" t="str">
        <f>IFERROR(VLOOKUP(AH1255,AKT!$E$4:$G$350,3,FALSE),"")</f>
        <v>0942</v>
      </c>
    </row>
    <row r="1256" spans="32:35" hidden="1">
      <c r="AF1256" s="40" t="s">
        <v>6086</v>
      </c>
      <c r="AG1256" s="40" t="s">
        <v>6087</v>
      </c>
      <c r="AH1256" s="40" t="str">
        <f t="shared" si="87"/>
        <v>A679078</v>
      </c>
      <c r="AI1256" s="40" t="str">
        <f>IFERROR(VLOOKUP(AH1256,AKT!$E$4:$G$350,3,FALSE),"")</f>
        <v>0942</v>
      </c>
    </row>
    <row r="1257" spans="32:35" hidden="1">
      <c r="AF1257" s="40" t="s">
        <v>6088</v>
      </c>
      <c r="AG1257" s="40" t="s">
        <v>6089</v>
      </c>
      <c r="AH1257" s="40" t="str">
        <f t="shared" si="87"/>
        <v>A679078</v>
      </c>
      <c r="AI1257" s="40" t="str">
        <f>IFERROR(VLOOKUP(AH1257,AKT!$E$4:$G$350,3,FALSE),"")</f>
        <v>0942</v>
      </c>
    </row>
    <row r="1258" spans="32:35" hidden="1">
      <c r="AF1258" s="40" t="s">
        <v>6090</v>
      </c>
      <c r="AG1258" s="40" t="s">
        <v>6091</v>
      </c>
      <c r="AH1258" s="40" t="str">
        <f t="shared" si="87"/>
        <v>A679078</v>
      </c>
      <c r="AI1258" s="40" t="str">
        <f>IFERROR(VLOOKUP(AH1258,AKT!$E$4:$G$350,3,FALSE),"")</f>
        <v>0942</v>
      </c>
    </row>
    <row r="1259" spans="32:35" hidden="1">
      <c r="AF1259" s="40" t="s">
        <v>3354</v>
      </c>
      <c r="AG1259" s="40" t="s">
        <v>3355</v>
      </c>
      <c r="AH1259" s="40" t="str">
        <f t="shared" si="87"/>
        <v>A679078</v>
      </c>
      <c r="AI1259" s="40" t="str">
        <f>IFERROR(VLOOKUP(AH1259,AKT!$E$4:$G$350,3,FALSE),"")</f>
        <v>0942</v>
      </c>
    </row>
    <row r="1260" spans="32:35" hidden="1">
      <c r="AF1260" s="40" t="s">
        <v>6092</v>
      </c>
      <c r="AG1260" s="40" t="s">
        <v>6093</v>
      </c>
      <c r="AH1260" s="40" t="str">
        <f t="shared" si="87"/>
        <v>A679078</v>
      </c>
      <c r="AI1260" s="40" t="str">
        <f>IFERROR(VLOOKUP(AH1260,AKT!$E$4:$G$350,3,FALSE),"")</f>
        <v>0942</v>
      </c>
    </row>
    <row r="1261" spans="32:35" hidden="1">
      <c r="AF1261" s="40" t="s">
        <v>6094</v>
      </c>
      <c r="AG1261" s="40" t="s">
        <v>6095</v>
      </c>
      <c r="AH1261" s="40" t="str">
        <f t="shared" si="87"/>
        <v>A679078</v>
      </c>
      <c r="AI1261" s="40" t="str">
        <f>IFERROR(VLOOKUP(AH1261,AKT!$E$4:$G$350,3,FALSE),"")</f>
        <v>0942</v>
      </c>
    </row>
    <row r="1262" spans="32:35" hidden="1">
      <c r="AF1262" s="40" t="s">
        <v>6096</v>
      </c>
      <c r="AG1262" s="40" t="s">
        <v>6097</v>
      </c>
      <c r="AH1262" s="40" t="str">
        <f t="shared" si="87"/>
        <v>A679078</v>
      </c>
      <c r="AI1262" s="40" t="str">
        <f>IFERROR(VLOOKUP(AH1262,AKT!$E$4:$G$350,3,FALSE),"")</f>
        <v>0942</v>
      </c>
    </row>
    <row r="1263" spans="32:35" hidden="1">
      <c r="AF1263" s="40" t="s">
        <v>6098</v>
      </c>
      <c r="AG1263" s="40" t="s">
        <v>6097</v>
      </c>
      <c r="AH1263" s="40" t="str">
        <f t="shared" si="87"/>
        <v>A679078</v>
      </c>
      <c r="AI1263" s="40" t="str">
        <f>IFERROR(VLOOKUP(AH1263,AKT!$E$4:$G$350,3,FALSE),"")</f>
        <v>0942</v>
      </c>
    </row>
    <row r="1264" spans="32:35" hidden="1">
      <c r="AF1264" s="40" t="s">
        <v>6099</v>
      </c>
      <c r="AG1264" s="40" t="s">
        <v>6100</v>
      </c>
      <c r="AH1264" s="40" t="str">
        <f t="shared" si="87"/>
        <v>A679078</v>
      </c>
      <c r="AI1264" s="40" t="str">
        <f>IFERROR(VLOOKUP(AH1264,AKT!$E$4:$G$350,3,FALSE),"")</f>
        <v>0942</v>
      </c>
    </row>
    <row r="1265" spans="32:35" hidden="1">
      <c r="AF1265" s="40" t="s">
        <v>6101</v>
      </c>
      <c r="AG1265" s="40" t="s">
        <v>6102</v>
      </c>
      <c r="AH1265" s="40" t="str">
        <f t="shared" si="87"/>
        <v>A679078</v>
      </c>
      <c r="AI1265" s="40" t="str">
        <f>IFERROR(VLOOKUP(AH1265,AKT!$E$4:$G$350,3,FALSE),"")</f>
        <v>0942</v>
      </c>
    </row>
    <row r="1266" spans="32:35" hidden="1">
      <c r="AF1266" s="40" t="s">
        <v>6103</v>
      </c>
      <c r="AG1266" s="40" t="s">
        <v>6104</v>
      </c>
      <c r="AH1266" s="40" t="str">
        <f t="shared" si="87"/>
        <v>A679078</v>
      </c>
      <c r="AI1266" s="40" t="str">
        <f>IFERROR(VLOOKUP(AH1266,AKT!$E$4:$G$350,3,FALSE),"")</f>
        <v>0942</v>
      </c>
    </row>
    <row r="1267" spans="32:35" hidden="1">
      <c r="AF1267" s="40" t="s">
        <v>6105</v>
      </c>
      <c r="AG1267" s="40" t="s">
        <v>6106</v>
      </c>
      <c r="AH1267" s="40" t="str">
        <f t="shared" si="87"/>
        <v>A679078</v>
      </c>
      <c r="AI1267" s="40" t="str">
        <f>IFERROR(VLOOKUP(AH1267,AKT!$E$4:$G$350,3,FALSE),"")</f>
        <v>0942</v>
      </c>
    </row>
    <row r="1268" spans="32:35" hidden="1">
      <c r="AF1268" s="40" t="s">
        <v>6107</v>
      </c>
      <c r="AG1268" s="40" t="s">
        <v>6108</v>
      </c>
      <c r="AH1268" s="40" t="str">
        <f t="shared" si="87"/>
        <v>A679078</v>
      </c>
      <c r="AI1268" s="40" t="str">
        <f>IFERROR(VLOOKUP(AH1268,AKT!$E$4:$G$350,3,FALSE),"")</f>
        <v>0942</v>
      </c>
    </row>
    <row r="1269" spans="32:35" hidden="1">
      <c r="AF1269" s="40" t="s">
        <v>6109</v>
      </c>
      <c r="AG1269" s="40" t="s">
        <v>6110</v>
      </c>
      <c r="AH1269" s="40" t="str">
        <f t="shared" si="87"/>
        <v>A679078</v>
      </c>
      <c r="AI1269" s="40" t="str">
        <f>IFERROR(VLOOKUP(AH1269,AKT!$E$4:$G$350,3,FALSE),"")</f>
        <v>0942</v>
      </c>
    </row>
    <row r="1270" spans="32:35" hidden="1">
      <c r="AF1270" s="40" t="s">
        <v>6111</v>
      </c>
      <c r="AG1270" s="40" t="s">
        <v>6112</v>
      </c>
      <c r="AH1270" s="40" t="str">
        <f t="shared" si="87"/>
        <v>A679078</v>
      </c>
      <c r="AI1270" s="40" t="str">
        <f>IFERROR(VLOOKUP(AH1270,AKT!$E$4:$G$350,3,FALSE),"")</f>
        <v>0942</v>
      </c>
    </row>
    <row r="1271" spans="32:35" hidden="1">
      <c r="AF1271" s="40" t="s">
        <v>6113</v>
      </c>
      <c r="AG1271" s="40" t="s">
        <v>6114</v>
      </c>
      <c r="AH1271" s="40" t="str">
        <f t="shared" si="87"/>
        <v>A679078</v>
      </c>
      <c r="AI1271" s="40" t="str">
        <f>IFERROR(VLOOKUP(AH1271,AKT!$E$4:$G$350,3,FALSE),"")</f>
        <v>0942</v>
      </c>
    </row>
    <row r="1272" spans="32:35" hidden="1">
      <c r="AF1272" s="40" t="s">
        <v>6115</v>
      </c>
      <c r="AG1272" s="40" t="s">
        <v>6116</v>
      </c>
      <c r="AH1272" s="40" t="str">
        <f t="shared" si="87"/>
        <v>A679078</v>
      </c>
      <c r="AI1272" s="40" t="str">
        <f>IFERROR(VLOOKUP(AH1272,AKT!$E$4:$G$350,3,FALSE),"")</f>
        <v>0942</v>
      </c>
    </row>
    <row r="1273" spans="32:35" hidden="1">
      <c r="AF1273" s="40" t="s">
        <v>6117</v>
      </c>
      <c r="AG1273" s="40" t="s">
        <v>6118</v>
      </c>
      <c r="AH1273" s="40" t="str">
        <f t="shared" si="87"/>
        <v>A679078</v>
      </c>
      <c r="AI1273" s="40" t="str">
        <f>IFERROR(VLOOKUP(AH1273,AKT!$E$4:$G$350,3,FALSE),"")</f>
        <v>0942</v>
      </c>
    </row>
    <row r="1274" spans="32:35" hidden="1">
      <c r="AF1274" s="40" t="s">
        <v>6119</v>
      </c>
      <c r="AG1274" s="40" t="s">
        <v>6120</v>
      </c>
      <c r="AH1274" s="40" t="str">
        <f t="shared" si="87"/>
        <v>A679078</v>
      </c>
      <c r="AI1274" s="40" t="str">
        <f>IFERROR(VLOOKUP(AH1274,AKT!$E$4:$G$350,3,FALSE),"")</f>
        <v>0942</v>
      </c>
    </row>
    <row r="1275" spans="32:35" hidden="1">
      <c r="AF1275" s="40" t="s">
        <v>6121</v>
      </c>
      <c r="AG1275" s="40" t="s">
        <v>6122</v>
      </c>
      <c r="AH1275" s="40" t="str">
        <f t="shared" si="87"/>
        <v>A679078</v>
      </c>
      <c r="AI1275" s="40" t="str">
        <f>IFERROR(VLOOKUP(AH1275,AKT!$E$4:$G$350,3,FALSE),"")</f>
        <v>0942</v>
      </c>
    </row>
    <row r="1276" spans="32:35" hidden="1">
      <c r="AF1276" s="40" t="s">
        <v>6123</v>
      </c>
      <c r="AG1276" s="40" t="s">
        <v>6124</v>
      </c>
      <c r="AH1276" s="40" t="str">
        <f t="shared" si="87"/>
        <v>A679078</v>
      </c>
      <c r="AI1276" s="40" t="str">
        <f>IFERROR(VLOOKUP(AH1276,AKT!$E$4:$G$350,3,FALSE),"")</f>
        <v>0942</v>
      </c>
    </row>
    <row r="1277" spans="32:35" hidden="1">
      <c r="AF1277" s="40" t="s">
        <v>1844</v>
      </c>
      <c r="AG1277" s="40" t="s">
        <v>1845</v>
      </c>
      <c r="AH1277" s="40" t="str">
        <f t="shared" si="87"/>
        <v>A679078</v>
      </c>
      <c r="AI1277" s="40" t="str">
        <f>IFERROR(VLOOKUP(AH1277,AKT!$E$4:$G$350,3,FALSE),"")</f>
        <v>0942</v>
      </c>
    </row>
    <row r="1278" spans="32:35" hidden="1">
      <c r="AF1278" s="40" t="s">
        <v>1846</v>
      </c>
      <c r="AG1278" s="40" t="s">
        <v>1847</v>
      </c>
      <c r="AH1278" s="40" t="str">
        <f t="shared" si="87"/>
        <v>A679078</v>
      </c>
      <c r="AI1278" s="40" t="str">
        <f>IFERROR(VLOOKUP(AH1278,AKT!$E$4:$G$350,3,FALSE),"")</f>
        <v>0942</v>
      </c>
    </row>
    <row r="1279" spans="32:35" hidden="1">
      <c r="AF1279" s="40" t="s">
        <v>6125</v>
      </c>
      <c r="AG1279" s="40" t="s">
        <v>6126</v>
      </c>
      <c r="AH1279" s="40" t="str">
        <f t="shared" si="87"/>
        <v>A679078</v>
      </c>
      <c r="AI1279" s="40" t="str">
        <f>IFERROR(VLOOKUP(AH1279,AKT!$E$4:$G$350,3,FALSE),"")</f>
        <v>0942</v>
      </c>
    </row>
    <row r="1280" spans="32:35" hidden="1">
      <c r="AF1280" s="40" t="s">
        <v>6127</v>
      </c>
      <c r="AG1280" s="40" t="s">
        <v>1849</v>
      </c>
      <c r="AH1280" s="40" t="str">
        <f t="shared" si="87"/>
        <v>A679078</v>
      </c>
      <c r="AI1280" s="40" t="str">
        <f>IFERROR(VLOOKUP(AH1280,AKT!$E$4:$G$350,3,FALSE),"")</f>
        <v>0942</v>
      </c>
    </row>
    <row r="1281" spans="32:35" hidden="1">
      <c r="AF1281" s="40" t="s">
        <v>1848</v>
      </c>
      <c r="AG1281" s="40" t="s">
        <v>1849</v>
      </c>
      <c r="AH1281" s="40" t="str">
        <f t="shared" si="87"/>
        <v>A679078</v>
      </c>
      <c r="AI1281" s="40" t="str">
        <f>IFERROR(VLOOKUP(AH1281,AKT!$E$4:$G$350,3,FALSE),"")</f>
        <v>0942</v>
      </c>
    </row>
    <row r="1282" spans="32:35" hidden="1">
      <c r="AF1282" s="40" t="s">
        <v>6128</v>
      </c>
      <c r="AG1282" s="40" t="s">
        <v>6129</v>
      </c>
      <c r="AH1282" s="40" t="str">
        <f t="shared" si="87"/>
        <v>A679078</v>
      </c>
      <c r="AI1282" s="40" t="str">
        <f>IFERROR(VLOOKUP(AH1282,AKT!$E$4:$G$350,3,FALSE),"")</f>
        <v>0942</v>
      </c>
    </row>
    <row r="1283" spans="32:35" hidden="1">
      <c r="AF1283" s="40" t="s">
        <v>1850</v>
      </c>
      <c r="AG1283" s="40" t="s">
        <v>1851</v>
      </c>
      <c r="AH1283" s="40" t="str">
        <f t="shared" si="87"/>
        <v>A679078</v>
      </c>
      <c r="AI1283" s="40" t="str">
        <f>IFERROR(VLOOKUP(AH1283,AKT!$E$4:$G$350,3,FALSE),"")</f>
        <v>0942</v>
      </c>
    </row>
    <row r="1284" spans="32:35" hidden="1">
      <c r="AF1284" s="40" t="s">
        <v>1852</v>
      </c>
      <c r="AG1284" s="40" t="s">
        <v>1853</v>
      </c>
      <c r="AH1284" s="40" t="str">
        <f t="shared" si="87"/>
        <v>A679078</v>
      </c>
      <c r="AI1284" s="40" t="str">
        <f>IFERROR(VLOOKUP(AH1284,AKT!$E$4:$G$350,3,FALSE),"")</f>
        <v>0942</v>
      </c>
    </row>
    <row r="1285" spans="32:35" hidden="1">
      <c r="AF1285" s="40" t="s">
        <v>1854</v>
      </c>
      <c r="AG1285" s="40" t="s">
        <v>1855</v>
      </c>
      <c r="AH1285" s="40" t="str">
        <f t="shared" si="87"/>
        <v>A679078</v>
      </c>
      <c r="AI1285" s="40" t="str">
        <f>IFERROR(VLOOKUP(AH1285,AKT!$E$4:$G$350,3,FALSE),"")</f>
        <v>0942</v>
      </c>
    </row>
    <row r="1286" spans="32:35" hidden="1">
      <c r="AF1286" s="40" t="s">
        <v>6130</v>
      </c>
      <c r="AG1286" s="40" t="s">
        <v>6131</v>
      </c>
      <c r="AH1286" s="40" t="str">
        <f t="shared" si="87"/>
        <v>A679078</v>
      </c>
      <c r="AI1286" s="40" t="str">
        <f>IFERROR(VLOOKUP(AH1286,AKT!$E$4:$G$350,3,FALSE),"")</f>
        <v>0942</v>
      </c>
    </row>
    <row r="1287" spans="32:35" hidden="1">
      <c r="AF1287" s="40" t="s">
        <v>1856</v>
      </c>
      <c r="AG1287" s="40" t="s">
        <v>1857</v>
      </c>
      <c r="AH1287" s="40" t="str">
        <f t="shared" si="87"/>
        <v>A679078</v>
      </c>
      <c r="AI1287" s="40" t="str">
        <f>IFERROR(VLOOKUP(AH1287,AKT!$E$4:$G$350,3,FALSE),"")</f>
        <v>0942</v>
      </c>
    </row>
    <row r="1288" spans="32:35" hidden="1">
      <c r="AF1288" s="40" t="s">
        <v>1858</v>
      </c>
      <c r="AG1288" s="40" t="s">
        <v>1859</v>
      </c>
      <c r="AH1288" s="40" t="str">
        <f t="shared" si="87"/>
        <v>A679078</v>
      </c>
      <c r="AI1288" s="40" t="str">
        <f>IFERROR(VLOOKUP(AH1288,AKT!$E$4:$G$350,3,FALSE),"")</f>
        <v>0942</v>
      </c>
    </row>
    <row r="1289" spans="32:35" hidden="1">
      <c r="AF1289" s="40" t="s">
        <v>6132</v>
      </c>
      <c r="AG1289" s="40" t="s">
        <v>1861</v>
      </c>
      <c r="AH1289" s="40" t="str">
        <f t="shared" ref="AH1289:AH1352" si="88">LEFT(AF1289,7)</f>
        <v>A679078</v>
      </c>
      <c r="AI1289" s="40" t="str">
        <f>IFERROR(VLOOKUP(AH1289,AKT!$E$4:$G$350,3,FALSE),"")</f>
        <v>0942</v>
      </c>
    </row>
    <row r="1290" spans="32:35" hidden="1">
      <c r="AF1290" s="40" t="s">
        <v>1860</v>
      </c>
      <c r="AG1290" s="40" t="s">
        <v>1861</v>
      </c>
      <c r="AH1290" s="40" t="str">
        <f t="shared" si="88"/>
        <v>A679078</v>
      </c>
      <c r="AI1290" s="40" t="str">
        <f>IFERROR(VLOOKUP(AH1290,AKT!$E$4:$G$350,3,FALSE),"")</f>
        <v>0942</v>
      </c>
    </row>
    <row r="1291" spans="32:35" hidden="1">
      <c r="AF1291" s="40" t="s">
        <v>6133</v>
      </c>
      <c r="AG1291" s="40" t="s">
        <v>6134</v>
      </c>
      <c r="AH1291" s="40" t="str">
        <f t="shared" si="88"/>
        <v>A679078</v>
      </c>
      <c r="AI1291" s="40" t="str">
        <f>IFERROR(VLOOKUP(AH1291,AKT!$E$4:$G$350,3,FALSE),"")</f>
        <v>0942</v>
      </c>
    </row>
    <row r="1292" spans="32:35" hidden="1">
      <c r="AF1292" s="40" t="s">
        <v>6135</v>
      </c>
      <c r="AG1292" s="40" t="s">
        <v>6136</v>
      </c>
      <c r="AH1292" s="40" t="str">
        <f t="shared" si="88"/>
        <v>A679078</v>
      </c>
      <c r="AI1292" s="40" t="str">
        <f>IFERROR(VLOOKUP(AH1292,AKT!$E$4:$G$350,3,FALSE),"")</f>
        <v>0942</v>
      </c>
    </row>
    <row r="1293" spans="32:35" hidden="1">
      <c r="AF1293" s="40" t="s">
        <v>6137</v>
      </c>
      <c r="AG1293" s="40" t="s">
        <v>6138</v>
      </c>
      <c r="AH1293" s="40" t="str">
        <f t="shared" si="88"/>
        <v>A679078</v>
      </c>
      <c r="AI1293" s="40" t="str">
        <f>IFERROR(VLOOKUP(AH1293,AKT!$E$4:$G$350,3,FALSE),"")</f>
        <v>0942</v>
      </c>
    </row>
    <row r="1294" spans="32:35" hidden="1">
      <c r="AF1294" s="40" t="s">
        <v>1862</v>
      </c>
      <c r="AG1294" s="40" t="s">
        <v>1863</v>
      </c>
      <c r="AH1294" s="40" t="str">
        <f t="shared" si="88"/>
        <v>A679078</v>
      </c>
      <c r="AI1294" s="40" t="str">
        <f>IFERROR(VLOOKUP(AH1294,AKT!$E$4:$G$350,3,FALSE),"")</f>
        <v>0942</v>
      </c>
    </row>
    <row r="1295" spans="32:35" hidden="1">
      <c r="AF1295" s="40" t="s">
        <v>1864</v>
      </c>
      <c r="AG1295" s="40" t="s">
        <v>1865</v>
      </c>
      <c r="AH1295" s="40" t="str">
        <f t="shared" si="88"/>
        <v>A679078</v>
      </c>
      <c r="AI1295" s="40" t="str">
        <f>IFERROR(VLOOKUP(AH1295,AKT!$E$4:$G$350,3,FALSE),"")</f>
        <v>0942</v>
      </c>
    </row>
    <row r="1296" spans="32:35" hidden="1">
      <c r="AF1296" s="40" t="s">
        <v>6139</v>
      </c>
      <c r="AG1296" s="40" t="s">
        <v>6140</v>
      </c>
      <c r="AH1296" s="40" t="str">
        <f t="shared" si="88"/>
        <v>A679078</v>
      </c>
      <c r="AI1296" s="40" t="str">
        <f>IFERROR(VLOOKUP(AH1296,AKT!$E$4:$G$350,3,FALSE),"")</f>
        <v>0942</v>
      </c>
    </row>
    <row r="1297" spans="32:35" hidden="1">
      <c r="AF1297" s="40" t="s">
        <v>6141</v>
      </c>
      <c r="AG1297" s="40" t="s">
        <v>6142</v>
      </c>
      <c r="AH1297" s="40" t="str">
        <f t="shared" si="88"/>
        <v>A679078</v>
      </c>
      <c r="AI1297" s="40" t="str">
        <f>IFERROR(VLOOKUP(AH1297,AKT!$E$4:$G$350,3,FALSE),"")</f>
        <v>0942</v>
      </c>
    </row>
    <row r="1298" spans="32:35" hidden="1">
      <c r="AF1298" s="40" t="s">
        <v>6143</v>
      </c>
      <c r="AG1298" s="40" t="s">
        <v>6144</v>
      </c>
      <c r="AH1298" s="40" t="str">
        <f t="shared" si="88"/>
        <v>A679078</v>
      </c>
      <c r="AI1298" s="40" t="str">
        <f>IFERROR(VLOOKUP(AH1298,AKT!$E$4:$G$350,3,FALSE),"")</f>
        <v>0942</v>
      </c>
    </row>
    <row r="1299" spans="32:35" hidden="1">
      <c r="AF1299" s="40" t="s">
        <v>1866</v>
      </c>
      <c r="AG1299" s="40" t="s">
        <v>1867</v>
      </c>
      <c r="AH1299" s="40" t="str">
        <f t="shared" si="88"/>
        <v>A679078</v>
      </c>
      <c r="AI1299" s="40" t="str">
        <f>IFERROR(VLOOKUP(AH1299,AKT!$E$4:$G$350,3,FALSE),"")</f>
        <v>0942</v>
      </c>
    </row>
    <row r="1300" spans="32:35" hidden="1">
      <c r="AF1300" s="40" t="s">
        <v>1868</v>
      </c>
      <c r="AG1300" s="40" t="s">
        <v>1869</v>
      </c>
      <c r="AH1300" s="40" t="str">
        <f t="shared" si="88"/>
        <v>A679078</v>
      </c>
      <c r="AI1300" s="40" t="str">
        <f>IFERROR(VLOOKUP(AH1300,AKT!$E$4:$G$350,3,FALSE),"")</f>
        <v>0942</v>
      </c>
    </row>
    <row r="1301" spans="32:35" hidden="1">
      <c r="AF1301" s="40" t="s">
        <v>6145</v>
      </c>
      <c r="AG1301" s="40" t="s">
        <v>5806</v>
      </c>
      <c r="AH1301" s="40" t="str">
        <f t="shared" si="88"/>
        <v>A679078</v>
      </c>
      <c r="AI1301" s="40" t="str">
        <f>IFERROR(VLOOKUP(AH1301,AKT!$E$4:$G$350,3,FALSE),"")</f>
        <v>0942</v>
      </c>
    </row>
    <row r="1302" spans="32:35" hidden="1">
      <c r="AF1302" s="40" t="s">
        <v>6146</v>
      </c>
      <c r="AG1302" s="40" t="s">
        <v>6147</v>
      </c>
      <c r="AH1302" s="40" t="str">
        <f t="shared" si="88"/>
        <v>A679078</v>
      </c>
      <c r="AI1302" s="40" t="str">
        <f>IFERROR(VLOOKUP(AH1302,AKT!$E$4:$G$350,3,FALSE),"")</f>
        <v>0942</v>
      </c>
    </row>
    <row r="1303" spans="32:35" hidden="1">
      <c r="AF1303" s="40" t="s">
        <v>1870</v>
      </c>
      <c r="AG1303" s="40" t="s">
        <v>1871</v>
      </c>
      <c r="AH1303" s="40" t="str">
        <f t="shared" si="88"/>
        <v>A679078</v>
      </c>
      <c r="AI1303" s="40" t="str">
        <f>IFERROR(VLOOKUP(AH1303,AKT!$E$4:$G$350,3,FALSE),"")</f>
        <v>0942</v>
      </c>
    </row>
    <row r="1304" spans="32:35" hidden="1">
      <c r="AF1304" s="40" t="s">
        <v>6148</v>
      </c>
      <c r="AG1304" s="40" t="s">
        <v>6149</v>
      </c>
      <c r="AH1304" s="40" t="str">
        <f t="shared" si="88"/>
        <v>A679078</v>
      </c>
      <c r="AI1304" s="40" t="str">
        <f>IFERROR(VLOOKUP(AH1304,AKT!$E$4:$G$350,3,FALSE),"")</f>
        <v>0942</v>
      </c>
    </row>
    <row r="1305" spans="32:35" hidden="1">
      <c r="AF1305" s="40" t="s">
        <v>6150</v>
      </c>
      <c r="AG1305" s="40" t="s">
        <v>6151</v>
      </c>
      <c r="AH1305" s="40" t="str">
        <f t="shared" si="88"/>
        <v>A679078</v>
      </c>
      <c r="AI1305" s="40" t="str">
        <f>IFERROR(VLOOKUP(AH1305,AKT!$E$4:$G$350,3,FALSE),"")</f>
        <v>0942</v>
      </c>
    </row>
    <row r="1306" spans="32:35" hidden="1">
      <c r="AF1306" s="40" t="s">
        <v>6152</v>
      </c>
      <c r="AG1306" s="40" t="s">
        <v>6153</v>
      </c>
      <c r="AH1306" s="40" t="str">
        <f t="shared" si="88"/>
        <v>A679078</v>
      </c>
      <c r="AI1306" s="40" t="str">
        <f>IFERROR(VLOOKUP(AH1306,AKT!$E$4:$G$350,3,FALSE),"")</f>
        <v>0942</v>
      </c>
    </row>
    <row r="1307" spans="32:35" hidden="1">
      <c r="AF1307" s="40" t="s">
        <v>6154</v>
      </c>
      <c r="AG1307" s="40" t="s">
        <v>6155</v>
      </c>
      <c r="AH1307" s="40" t="str">
        <f t="shared" si="88"/>
        <v>A679078</v>
      </c>
      <c r="AI1307" s="40" t="str">
        <f>IFERROR(VLOOKUP(AH1307,AKT!$E$4:$G$350,3,FALSE),"")</f>
        <v>0942</v>
      </c>
    </row>
    <row r="1308" spans="32:35" hidden="1">
      <c r="AF1308" s="40" t="s">
        <v>6156</v>
      </c>
      <c r="AG1308" s="40" t="s">
        <v>6157</v>
      </c>
      <c r="AH1308" s="40" t="str">
        <f t="shared" si="88"/>
        <v>A679078</v>
      </c>
      <c r="AI1308" s="40" t="str">
        <f>IFERROR(VLOOKUP(AH1308,AKT!$E$4:$G$350,3,FALSE),"")</f>
        <v>0942</v>
      </c>
    </row>
    <row r="1309" spans="32:35" hidden="1">
      <c r="AF1309" s="40" t="s">
        <v>6158</v>
      </c>
      <c r="AG1309" s="40" t="s">
        <v>6159</v>
      </c>
      <c r="AH1309" s="40" t="str">
        <f t="shared" si="88"/>
        <v>A679078</v>
      </c>
      <c r="AI1309" s="40" t="str">
        <f>IFERROR(VLOOKUP(AH1309,AKT!$E$4:$G$350,3,FALSE),"")</f>
        <v>0942</v>
      </c>
    </row>
    <row r="1310" spans="32:35" hidden="1">
      <c r="AF1310" s="40" t="s">
        <v>6160</v>
      </c>
      <c r="AG1310" s="40" t="s">
        <v>6161</v>
      </c>
      <c r="AH1310" s="40" t="str">
        <f t="shared" si="88"/>
        <v>A679078</v>
      </c>
      <c r="AI1310" s="40" t="str">
        <f>IFERROR(VLOOKUP(AH1310,AKT!$E$4:$G$350,3,FALSE),"")</f>
        <v>0942</v>
      </c>
    </row>
    <row r="1311" spans="32:35" hidden="1">
      <c r="AF1311" s="40" t="s">
        <v>1872</v>
      </c>
      <c r="AG1311" s="40" t="s">
        <v>1873</v>
      </c>
      <c r="AH1311" s="40" t="str">
        <f t="shared" si="88"/>
        <v>A679078</v>
      </c>
      <c r="AI1311" s="40" t="str">
        <f>IFERROR(VLOOKUP(AH1311,AKT!$E$4:$G$350,3,FALSE),"")</f>
        <v>0942</v>
      </c>
    </row>
    <row r="1312" spans="32:35" hidden="1">
      <c r="AF1312" s="40" t="s">
        <v>1958</v>
      </c>
      <c r="AG1312" s="40" t="s">
        <v>1959</v>
      </c>
      <c r="AH1312" s="40" t="str">
        <f t="shared" si="88"/>
        <v>A679078</v>
      </c>
      <c r="AI1312" s="40" t="str">
        <f>IFERROR(VLOOKUP(AH1312,AKT!$E$4:$G$350,3,FALSE),"")</f>
        <v>0942</v>
      </c>
    </row>
    <row r="1313" spans="32:35" hidden="1">
      <c r="AF1313" s="40" t="s">
        <v>6162</v>
      </c>
      <c r="AG1313" s="40" t="s">
        <v>6163</v>
      </c>
      <c r="AH1313" s="40" t="str">
        <f t="shared" si="88"/>
        <v>A679078</v>
      </c>
      <c r="AI1313" s="40" t="str">
        <f>IFERROR(VLOOKUP(AH1313,AKT!$E$4:$G$350,3,FALSE),"")</f>
        <v>0942</v>
      </c>
    </row>
    <row r="1314" spans="32:35" hidden="1">
      <c r="AF1314" s="40" t="s">
        <v>6164</v>
      </c>
      <c r="AG1314" s="40" t="s">
        <v>6165</v>
      </c>
      <c r="AH1314" s="40" t="str">
        <f t="shared" si="88"/>
        <v>A679078</v>
      </c>
      <c r="AI1314" s="40" t="str">
        <f>IFERROR(VLOOKUP(AH1314,AKT!$E$4:$G$350,3,FALSE),"")</f>
        <v>0942</v>
      </c>
    </row>
    <row r="1315" spans="32:35" hidden="1">
      <c r="AF1315" s="40" t="s">
        <v>6166</v>
      </c>
      <c r="AG1315" s="40" t="s">
        <v>6167</v>
      </c>
      <c r="AH1315" s="40" t="str">
        <f t="shared" si="88"/>
        <v>A679078</v>
      </c>
      <c r="AI1315" s="40" t="str">
        <f>IFERROR(VLOOKUP(AH1315,AKT!$E$4:$G$350,3,FALSE),"")</f>
        <v>0942</v>
      </c>
    </row>
    <row r="1316" spans="32:35" hidden="1">
      <c r="AF1316" s="40" t="s">
        <v>6168</v>
      </c>
      <c r="AG1316" s="40" t="s">
        <v>6169</v>
      </c>
      <c r="AH1316" s="40" t="str">
        <f t="shared" si="88"/>
        <v>A679078</v>
      </c>
      <c r="AI1316" s="40" t="str">
        <f>IFERROR(VLOOKUP(AH1316,AKT!$E$4:$G$350,3,FALSE),"")</f>
        <v>0942</v>
      </c>
    </row>
    <row r="1317" spans="32:35" hidden="1">
      <c r="AF1317" s="40" t="s">
        <v>6170</v>
      </c>
      <c r="AG1317" s="40" t="s">
        <v>6171</v>
      </c>
      <c r="AH1317" s="40" t="str">
        <f t="shared" si="88"/>
        <v>A679078</v>
      </c>
      <c r="AI1317" s="40" t="str">
        <f>IFERROR(VLOOKUP(AH1317,AKT!$E$4:$G$350,3,FALSE),"")</f>
        <v>0942</v>
      </c>
    </row>
    <row r="1318" spans="32:35" hidden="1">
      <c r="AF1318" s="40" t="s">
        <v>6172</v>
      </c>
      <c r="AG1318" s="40" t="s">
        <v>6173</v>
      </c>
      <c r="AH1318" s="40" t="str">
        <f t="shared" si="88"/>
        <v>A679078</v>
      </c>
      <c r="AI1318" s="40" t="str">
        <f>IFERROR(VLOOKUP(AH1318,AKT!$E$4:$G$350,3,FALSE),"")</f>
        <v>0942</v>
      </c>
    </row>
    <row r="1319" spans="32:35" hidden="1">
      <c r="AF1319" s="40" t="s">
        <v>6174</v>
      </c>
      <c r="AG1319" s="40" t="s">
        <v>6175</v>
      </c>
      <c r="AH1319" s="40" t="str">
        <f t="shared" si="88"/>
        <v>A679078</v>
      </c>
      <c r="AI1319" s="40" t="str">
        <f>IFERROR(VLOOKUP(AH1319,AKT!$E$4:$G$350,3,FALSE),"")</f>
        <v>0942</v>
      </c>
    </row>
    <row r="1320" spans="32:35" hidden="1">
      <c r="AF1320" s="40" t="s">
        <v>6176</v>
      </c>
      <c r="AG1320" s="40" t="s">
        <v>6177</v>
      </c>
      <c r="AH1320" s="40" t="str">
        <f t="shared" si="88"/>
        <v>A679078</v>
      </c>
      <c r="AI1320" s="40" t="str">
        <f>IFERROR(VLOOKUP(AH1320,AKT!$E$4:$G$350,3,FALSE),"")</f>
        <v>0942</v>
      </c>
    </row>
    <row r="1321" spans="32:35" hidden="1">
      <c r="AF1321" s="40" t="s">
        <v>6178</v>
      </c>
      <c r="AG1321" s="40" t="s">
        <v>6179</v>
      </c>
      <c r="AH1321" s="40" t="str">
        <f t="shared" si="88"/>
        <v>A679078</v>
      </c>
      <c r="AI1321" s="40" t="str">
        <f>IFERROR(VLOOKUP(AH1321,AKT!$E$4:$G$350,3,FALSE),"")</f>
        <v>0942</v>
      </c>
    </row>
    <row r="1322" spans="32:35" hidden="1">
      <c r="AF1322" s="40" t="s">
        <v>6180</v>
      </c>
      <c r="AG1322" s="40" t="s">
        <v>6181</v>
      </c>
      <c r="AH1322" s="40" t="str">
        <f t="shared" si="88"/>
        <v>A679078</v>
      </c>
      <c r="AI1322" s="40" t="str">
        <f>IFERROR(VLOOKUP(AH1322,AKT!$E$4:$G$350,3,FALSE),"")</f>
        <v>0942</v>
      </c>
    </row>
    <row r="1323" spans="32:35" hidden="1">
      <c r="AF1323" s="40" t="s">
        <v>1960</v>
      </c>
      <c r="AG1323" s="40" t="s">
        <v>1961</v>
      </c>
      <c r="AH1323" s="40" t="str">
        <f t="shared" si="88"/>
        <v>A679078</v>
      </c>
      <c r="AI1323" s="40" t="str">
        <f>IFERROR(VLOOKUP(AH1323,AKT!$E$4:$G$350,3,FALSE),"")</f>
        <v>0942</v>
      </c>
    </row>
    <row r="1324" spans="32:35" hidden="1">
      <c r="AF1324" s="40" t="s">
        <v>1962</v>
      </c>
      <c r="AG1324" s="40" t="s">
        <v>1963</v>
      </c>
      <c r="AH1324" s="40" t="str">
        <f t="shared" si="88"/>
        <v>A679078</v>
      </c>
      <c r="AI1324" s="40" t="str">
        <f>IFERROR(VLOOKUP(AH1324,AKT!$E$4:$G$350,3,FALSE),"")</f>
        <v>0942</v>
      </c>
    </row>
    <row r="1325" spans="32:35" hidden="1">
      <c r="AF1325" s="40" t="s">
        <v>1964</v>
      </c>
      <c r="AG1325" s="40" t="s">
        <v>1965</v>
      </c>
      <c r="AH1325" s="40" t="str">
        <f t="shared" si="88"/>
        <v>A679078</v>
      </c>
      <c r="AI1325" s="40" t="str">
        <f>IFERROR(VLOOKUP(AH1325,AKT!$E$4:$G$350,3,FALSE),"")</f>
        <v>0942</v>
      </c>
    </row>
    <row r="1326" spans="32:35" hidden="1">
      <c r="AF1326" s="40" t="s">
        <v>1966</v>
      </c>
      <c r="AG1326" s="40" t="s">
        <v>1967</v>
      </c>
      <c r="AH1326" s="40" t="str">
        <f t="shared" si="88"/>
        <v>A679078</v>
      </c>
      <c r="AI1326" s="40" t="str">
        <f>IFERROR(VLOOKUP(AH1326,AKT!$E$4:$G$350,3,FALSE),"")</f>
        <v>0942</v>
      </c>
    </row>
    <row r="1327" spans="32:35" hidden="1">
      <c r="AF1327" s="40" t="s">
        <v>1968</v>
      </c>
      <c r="AG1327" s="40" t="s">
        <v>1969</v>
      </c>
      <c r="AH1327" s="40" t="str">
        <f t="shared" si="88"/>
        <v>A679078</v>
      </c>
      <c r="AI1327" s="40" t="str">
        <f>IFERROR(VLOOKUP(AH1327,AKT!$E$4:$G$350,3,FALSE),"")</f>
        <v>0942</v>
      </c>
    </row>
    <row r="1328" spans="32:35" hidden="1">
      <c r="AF1328" s="40" t="s">
        <v>1970</v>
      </c>
      <c r="AG1328" s="40" t="s">
        <v>1971</v>
      </c>
      <c r="AH1328" s="40" t="str">
        <f t="shared" si="88"/>
        <v>A679078</v>
      </c>
      <c r="AI1328" s="40" t="str">
        <f>IFERROR(VLOOKUP(AH1328,AKT!$E$4:$G$350,3,FALSE),"")</f>
        <v>0942</v>
      </c>
    </row>
    <row r="1329" spans="32:35" hidden="1">
      <c r="AF1329" s="40" t="s">
        <v>1972</v>
      </c>
      <c r="AG1329" s="40" t="s">
        <v>1973</v>
      </c>
      <c r="AH1329" s="40" t="str">
        <f t="shared" si="88"/>
        <v>A679078</v>
      </c>
      <c r="AI1329" s="40" t="str">
        <f>IFERROR(VLOOKUP(AH1329,AKT!$E$4:$G$350,3,FALSE),"")</f>
        <v>0942</v>
      </c>
    </row>
    <row r="1330" spans="32:35" hidden="1">
      <c r="AF1330" s="40" t="s">
        <v>1974</v>
      </c>
      <c r="AG1330" s="40" t="s">
        <v>1975</v>
      </c>
      <c r="AH1330" s="40" t="str">
        <f t="shared" si="88"/>
        <v>A679078</v>
      </c>
      <c r="AI1330" s="40" t="str">
        <f>IFERROR(VLOOKUP(AH1330,AKT!$E$4:$G$350,3,FALSE),"")</f>
        <v>0942</v>
      </c>
    </row>
    <row r="1331" spans="32:35" hidden="1">
      <c r="AF1331" s="40" t="s">
        <v>6182</v>
      </c>
      <c r="AG1331" s="40" t="s">
        <v>6183</v>
      </c>
      <c r="AH1331" s="40" t="str">
        <f t="shared" si="88"/>
        <v>A679078</v>
      </c>
      <c r="AI1331" s="40" t="str">
        <f>IFERROR(VLOOKUP(AH1331,AKT!$E$4:$G$350,3,FALSE),"")</f>
        <v>0942</v>
      </c>
    </row>
    <row r="1332" spans="32:35" hidden="1">
      <c r="AF1332" s="40" t="s">
        <v>1976</v>
      </c>
      <c r="AG1332" s="40" t="s">
        <v>1977</v>
      </c>
      <c r="AH1332" s="40" t="str">
        <f t="shared" si="88"/>
        <v>A679078</v>
      </c>
      <c r="AI1332" s="40" t="str">
        <f>IFERROR(VLOOKUP(AH1332,AKT!$E$4:$G$350,3,FALSE),"")</f>
        <v>0942</v>
      </c>
    </row>
    <row r="1333" spans="32:35" hidden="1">
      <c r="AF1333" s="40" t="s">
        <v>1978</v>
      </c>
      <c r="AG1333" s="40" t="s">
        <v>1979</v>
      </c>
      <c r="AH1333" s="40" t="str">
        <f t="shared" si="88"/>
        <v>A679078</v>
      </c>
      <c r="AI1333" s="40" t="str">
        <f>IFERROR(VLOOKUP(AH1333,AKT!$E$4:$G$350,3,FALSE),"")</f>
        <v>0942</v>
      </c>
    </row>
    <row r="1334" spans="32:35" hidden="1">
      <c r="AF1334" s="40" t="s">
        <v>6184</v>
      </c>
      <c r="AG1334" s="40" t="s">
        <v>6185</v>
      </c>
      <c r="AH1334" s="40" t="str">
        <f t="shared" si="88"/>
        <v>A679078</v>
      </c>
      <c r="AI1334" s="40" t="str">
        <f>IFERROR(VLOOKUP(AH1334,AKT!$E$4:$G$350,3,FALSE),"")</f>
        <v>0942</v>
      </c>
    </row>
    <row r="1335" spans="32:35" hidden="1">
      <c r="AF1335" s="40" t="s">
        <v>1980</v>
      </c>
      <c r="AG1335" s="40" t="s">
        <v>1981</v>
      </c>
      <c r="AH1335" s="40" t="str">
        <f t="shared" si="88"/>
        <v>A679078</v>
      </c>
      <c r="AI1335" s="40" t="str">
        <f>IFERROR(VLOOKUP(AH1335,AKT!$E$4:$G$350,3,FALSE),"")</f>
        <v>0942</v>
      </c>
    </row>
    <row r="1336" spans="32:35" hidden="1">
      <c r="AF1336" s="40" t="s">
        <v>6186</v>
      </c>
      <c r="AG1336" s="40" t="s">
        <v>6187</v>
      </c>
      <c r="AH1336" s="40" t="str">
        <f t="shared" si="88"/>
        <v>A679078</v>
      </c>
      <c r="AI1336" s="40" t="str">
        <f>IFERROR(VLOOKUP(AH1336,AKT!$E$4:$G$350,3,FALSE),"")</f>
        <v>0942</v>
      </c>
    </row>
    <row r="1337" spans="32:35" hidden="1">
      <c r="AF1337" s="40" t="s">
        <v>6188</v>
      </c>
      <c r="AG1337" s="40" t="s">
        <v>6189</v>
      </c>
      <c r="AH1337" s="40" t="str">
        <f t="shared" si="88"/>
        <v>A679078</v>
      </c>
      <c r="AI1337" s="40" t="str">
        <f>IFERROR(VLOOKUP(AH1337,AKT!$E$4:$G$350,3,FALSE),"")</f>
        <v>0942</v>
      </c>
    </row>
    <row r="1338" spans="32:35" hidden="1">
      <c r="AF1338" s="40" t="s">
        <v>6190</v>
      </c>
      <c r="AG1338" s="40" t="s">
        <v>6191</v>
      </c>
      <c r="AH1338" s="40" t="str">
        <f t="shared" si="88"/>
        <v>A679078</v>
      </c>
      <c r="AI1338" s="40" t="str">
        <f>IFERROR(VLOOKUP(AH1338,AKT!$E$4:$G$350,3,FALSE),"")</f>
        <v>0942</v>
      </c>
    </row>
    <row r="1339" spans="32:35" hidden="1">
      <c r="AF1339" s="40" t="s">
        <v>1982</v>
      </c>
      <c r="AG1339" s="40" t="s">
        <v>1983</v>
      </c>
      <c r="AH1339" s="40" t="str">
        <f t="shared" si="88"/>
        <v>A679078</v>
      </c>
      <c r="AI1339" s="40" t="str">
        <f>IFERROR(VLOOKUP(AH1339,AKT!$E$4:$G$350,3,FALSE),"")</f>
        <v>0942</v>
      </c>
    </row>
    <row r="1340" spans="32:35" hidden="1">
      <c r="AF1340" s="40" t="s">
        <v>1984</v>
      </c>
      <c r="AG1340" s="40" t="s">
        <v>1985</v>
      </c>
      <c r="AH1340" s="40" t="str">
        <f t="shared" si="88"/>
        <v>A679078</v>
      </c>
      <c r="AI1340" s="40" t="str">
        <f>IFERROR(VLOOKUP(AH1340,AKT!$E$4:$G$350,3,FALSE),"")</f>
        <v>0942</v>
      </c>
    </row>
    <row r="1341" spans="32:35" hidden="1">
      <c r="AF1341" s="40" t="s">
        <v>6192</v>
      </c>
      <c r="AG1341" s="40" t="s">
        <v>6048</v>
      </c>
      <c r="AH1341" s="40" t="str">
        <f t="shared" si="88"/>
        <v>A679078</v>
      </c>
      <c r="AI1341" s="40" t="str">
        <f>IFERROR(VLOOKUP(AH1341,AKT!$E$4:$G$350,3,FALSE),"")</f>
        <v>0942</v>
      </c>
    </row>
    <row r="1342" spans="32:35" hidden="1">
      <c r="AF1342" s="40" t="s">
        <v>1986</v>
      </c>
      <c r="AG1342" s="40" t="s">
        <v>1921</v>
      </c>
      <c r="AH1342" s="40" t="str">
        <f t="shared" si="88"/>
        <v>A679078</v>
      </c>
      <c r="AI1342" s="40" t="str">
        <f>IFERROR(VLOOKUP(AH1342,AKT!$E$4:$G$350,3,FALSE),"")</f>
        <v>0942</v>
      </c>
    </row>
    <row r="1343" spans="32:35" hidden="1">
      <c r="AF1343" s="40" t="s">
        <v>1987</v>
      </c>
      <c r="AG1343" s="40" t="s">
        <v>1988</v>
      </c>
      <c r="AH1343" s="40" t="str">
        <f t="shared" si="88"/>
        <v>A679078</v>
      </c>
      <c r="AI1343" s="40" t="str">
        <f>IFERROR(VLOOKUP(AH1343,AKT!$E$4:$G$350,3,FALSE),"")</f>
        <v>0942</v>
      </c>
    </row>
    <row r="1344" spans="32:35" hidden="1">
      <c r="AF1344" s="40" t="s">
        <v>6193</v>
      </c>
      <c r="AG1344" s="40" t="s">
        <v>6194</v>
      </c>
      <c r="AH1344" s="40" t="str">
        <f t="shared" si="88"/>
        <v>A679078</v>
      </c>
      <c r="AI1344" s="40" t="str">
        <f>IFERROR(VLOOKUP(AH1344,AKT!$E$4:$G$350,3,FALSE),"")</f>
        <v>0942</v>
      </c>
    </row>
    <row r="1345" spans="32:35" hidden="1">
      <c r="AF1345" s="40" t="s">
        <v>1989</v>
      </c>
      <c r="AG1345" s="40" t="s">
        <v>1990</v>
      </c>
      <c r="AH1345" s="40" t="str">
        <f t="shared" si="88"/>
        <v>A679078</v>
      </c>
      <c r="AI1345" s="40" t="str">
        <f>IFERROR(VLOOKUP(AH1345,AKT!$E$4:$G$350,3,FALSE),"")</f>
        <v>0942</v>
      </c>
    </row>
    <row r="1346" spans="32:35" hidden="1">
      <c r="AF1346" s="40" t="s">
        <v>6195</v>
      </c>
      <c r="AG1346" s="40" t="s">
        <v>6196</v>
      </c>
      <c r="AH1346" s="40" t="str">
        <f t="shared" si="88"/>
        <v>A679078</v>
      </c>
      <c r="AI1346" s="40" t="str">
        <f>IFERROR(VLOOKUP(AH1346,AKT!$E$4:$G$350,3,FALSE),"")</f>
        <v>0942</v>
      </c>
    </row>
    <row r="1347" spans="32:35" hidden="1">
      <c r="AF1347" s="40" t="s">
        <v>6197</v>
      </c>
      <c r="AG1347" s="40" t="s">
        <v>6198</v>
      </c>
      <c r="AH1347" s="40" t="str">
        <f t="shared" si="88"/>
        <v>A679078</v>
      </c>
      <c r="AI1347" s="40" t="str">
        <f>IFERROR(VLOOKUP(AH1347,AKT!$E$4:$G$350,3,FALSE),"")</f>
        <v>0942</v>
      </c>
    </row>
    <row r="1348" spans="32:35" hidden="1">
      <c r="AF1348" s="40" t="s">
        <v>1991</v>
      </c>
      <c r="AG1348" s="40" t="s">
        <v>1992</v>
      </c>
      <c r="AH1348" s="40" t="str">
        <f t="shared" si="88"/>
        <v>A679078</v>
      </c>
      <c r="AI1348" s="40" t="str">
        <f>IFERROR(VLOOKUP(AH1348,AKT!$E$4:$G$350,3,FALSE),"")</f>
        <v>0942</v>
      </c>
    </row>
    <row r="1349" spans="32:35" hidden="1">
      <c r="AF1349" s="40" t="s">
        <v>1993</v>
      </c>
      <c r="AG1349" s="40" t="s">
        <v>1732</v>
      </c>
      <c r="AH1349" s="40" t="str">
        <f t="shared" si="88"/>
        <v>A679078</v>
      </c>
      <c r="AI1349" s="40" t="str">
        <f>IFERROR(VLOOKUP(AH1349,AKT!$E$4:$G$350,3,FALSE),"")</f>
        <v>0942</v>
      </c>
    </row>
    <row r="1350" spans="32:35" hidden="1">
      <c r="AF1350" s="40" t="s">
        <v>6199</v>
      </c>
      <c r="AG1350" s="40" t="s">
        <v>6200</v>
      </c>
      <c r="AH1350" s="40" t="str">
        <f t="shared" si="88"/>
        <v>A679078</v>
      </c>
      <c r="AI1350" s="40" t="str">
        <f>IFERROR(VLOOKUP(AH1350,AKT!$E$4:$G$350,3,FALSE),"")</f>
        <v>0942</v>
      </c>
    </row>
    <row r="1351" spans="32:35" hidden="1">
      <c r="AF1351" s="40" t="s">
        <v>6201</v>
      </c>
      <c r="AG1351" s="40" t="s">
        <v>6202</v>
      </c>
      <c r="AH1351" s="40" t="str">
        <f t="shared" si="88"/>
        <v>A679078</v>
      </c>
      <c r="AI1351" s="40" t="str">
        <f>IFERROR(VLOOKUP(AH1351,AKT!$E$4:$G$350,3,FALSE),"")</f>
        <v>0942</v>
      </c>
    </row>
    <row r="1352" spans="32:35" hidden="1">
      <c r="AF1352" s="40" t="s">
        <v>1994</v>
      </c>
      <c r="AG1352" s="40" t="s">
        <v>1995</v>
      </c>
      <c r="AH1352" s="40" t="str">
        <f t="shared" si="88"/>
        <v>A679078</v>
      </c>
      <c r="AI1352" s="40" t="str">
        <f>IFERROR(VLOOKUP(AH1352,AKT!$E$4:$G$350,3,FALSE),"")</f>
        <v>0942</v>
      </c>
    </row>
    <row r="1353" spans="32:35" hidden="1">
      <c r="AF1353" s="40" t="s">
        <v>1996</v>
      </c>
      <c r="AG1353" s="40" t="s">
        <v>1997</v>
      </c>
      <c r="AH1353" s="40" t="str">
        <f t="shared" ref="AH1353:AH1416" si="89">LEFT(AF1353,7)</f>
        <v>A679078</v>
      </c>
      <c r="AI1353" s="40" t="str">
        <f>IFERROR(VLOOKUP(AH1353,AKT!$E$4:$G$350,3,FALSE),"")</f>
        <v>0942</v>
      </c>
    </row>
    <row r="1354" spans="32:35" hidden="1">
      <c r="AF1354" s="40" t="s">
        <v>1998</v>
      </c>
      <c r="AG1354" s="40" t="s">
        <v>1999</v>
      </c>
      <c r="AH1354" s="40" t="str">
        <f t="shared" si="89"/>
        <v>A679078</v>
      </c>
      <c r="AI1354" s="40" t="str">
        <f>IFERROR(VLOOKUP(AH1354,AKT!$E$4:$G$350,3,FALSE),"")</f>
        <v>0942</v>
      </c>
    </row>
    <row r="1355" spans="32:35" hidden="1">
      <c r="AF1355" s="40" t="s">
        <v>2000</v>
      </c>
      <c r="AG1355" s="40" t="s">
        <v>2001</v>
      </c>
      <c r="AH1355" s="40" t="str">
        <f t="shared" si="89"/>
        <v>A679078</v>
      </c>
      <c r="AI1355" s="40" t="str">
        <f>IFERROR(VLOOKUP(AH1355,AKT!$E$4:$G$350,3,FALSE),"")</f>
        <v>0942</v>
      </c>
    </row>
    <row r="1356" spans="32:35" hidden="1">
      <c r="AF1356" s="40" t="s">
        <v>6203</v>
      </c>
      <c r="AG1356" s="40" t="s">
        <v>6204</v>
      </c>
      <c r="AH1356" s="40" t="str">
        <f t="shared" si="89"/>
        <v>A679078</v>
      </c>
      <c r="AI1356" s="40" t="str">
        <f>IFERROR(VLOOKUP(AH1356,AKT!$E$4:$G$350,3,FALSE),"")</f>
        <v>0942</v>
      </c>
    </row>
    <row r="1357" spans="32:35" hidden="1">
      <c r="AF1357" s="40" t="s">
        <v>6205</v>
      </c>
      <c r="AG1357" s="40" t="s">
        <v>6206</v>
      </c>
      <c r="AH1357" s="40" t="str">
        <f t="shared" si="89"/>
        <v>A679078</v>
      </c>
      <c r="AI1357" s="40" t="str">
        <f>IFERROR(VLOOKUP(AH1357,AKT!$E$4:$G$350,3,FALSE),"")</f>
        <v>0942</v>
      </c>
    </row>
    <row r="1358" spans="32:35" hidden="1">
      <c r="AF1358" s="40" t="s">
        <v>6207</v>
      </c>
      <c r="AG1358" s="40" t="s">
        <v>6208</v>
      </c>
      <c r="AH1358" s="40" t="str">
        <f t="shared" si="89"/>
        <v>A679078</v>
      </c>
      <c r="AI1358" s="40" t="str">
        <f>IFERROR(VLOOKUP(AH1358,AKT!$E$4:$G$350,3,FALSE),"")</f>
        <v>0942</v>
      </c>
    </row>
    <row r="1359" spans="32:35" hidden="1">
      <c r="AF1359" s="40" t="s">
        <v>2002</v>
      </c>
      <c r="AG1359" s="40" t="s">
        <v>2003</v>
      </c>
      <c r="AH1359" s="40" t="str">
        <f t="shared" si="89"/>
        <v>A679078</v>
      </c>
      <c r="AI1359" s="40" t="str">
        <f>IFERROR(VLOOKUP(AH1359,AKT!$E$4:$G$350,3,FALSE),"")</f>
        <v>0942</v>
      </c>
    </row>
    <row r="1360" spans="32:35" hidden="1">
      <c r="AF1360" s="40" t="s">
        <v>2004</v>
      </c>
      <c r="AG1360" s="40" t="s">
        <v>2005</v>
      </c>
      <c r="AH1360" s="40" t="str">
        <f t="shared" si="89"/>
        <v>A679078</v>
      </c>
      <c r="AI1360" s="40" t="str">
        <f>IFERROR(VLOOKUP(AH1360,AKT!$E$4:$G$350,3,FALSE),"")</f>
        <v>0942</v>
      </c>
    </row>
    <row r="1361" spans="32:35" hidden="1">
      <c r="AF1361" s="40" t="s">
        <v>2006</v>
      </c>
      <c r="AG1361" s="40" t="s">
        <v>2007</v>
      </c>
      <c r="AH1361" s="40" t="str">
        <f t="shared" si="89"/>
        <v>A679078</v>
      </c>
      <c r="AI1361" s="40" t="str">
        <f>IFERROR(VLOOKUP(AH1361,AKT!$E$4:$G$350,3,FALSE),"")</f>
        <v>0942</v>
      </c>
    </row>
    <row r="1362" spans="32:35" hidden="1">
      <c r="AF1362" s="40" t="s">
        <v>2008</v>
      </c>
      <c r="AG1362" s="40" t="s">
        <v>2009</v>
      </c>
      <c r="AH1362" s="40" t="str">
        <f t="shared" si="89"/>
        <v>A679078</v>
      </c>
      <c r="AI1362" s="40" t="str">
        <f>IFERROR(VLOOKUP(AH1362,AKT!$E$4:$G$350,3,FALSE),"")</f>
        <v>0942</v>
      </c>
    </row>
    <row r="1363" spans="32:35" hidden="1">
      <c r="AF1363" s="40" t="s">
        <v>2010</v>
      </c>
      <c r="AG1363" s="40" t="s">
        <v>2011</v>
      </c>
      <c r="AH1363" s="40" t="str">
        <f t="shared" si="89"/>
        <v>A679078</v>
      </c>
      <c r="AI1363" s="40" t="str">
        <f>IFERROR(VLOOKUP(AH1363,AKT!$E$4:$G$350,3,FALSE),"")</f>
        <v>0942</v>
      </c>
    </row>
    <row r="1364" spans="32:35" hidden="1">
      <c r="AF1364" s="40" t="s">
        <v>2012</v>
      </c>
      <c r="AG1364" s="40" t="s">
        <v>2013</v>
      </c>
      <c r="AH1364" s="40" t="str">
        <f t="shared" si="89"/>
        <v>A679078</v>
      </c>
      <c r="AI1364" s="40" t="str">
        <f>IFERROR(VLOOKUP(AH1364,AKT!$E$4:$G$350,3,FALSE),"")</f>
        <v>0942</v>
      </c>
    </row>
    <row r="1365" spans="32:35" hidden="1">
      <c r="AF1365" s="40" t="s">
        <v>2014</v>
      </c>
      <c r="AG1365" s="40" t="s">
        <v>2015</v>
      </c>
      <c r="AH1365" s="40" t="str">
        <f t="shared" si="89"/>
        <v>A679078</v>
      </c>
      <c r="AI1365" s="40" t="str">
        <f>IFERROR(VLOOKUP(AH1365,AKT!$E$4:$G$350,3,FALSE),"")</f>
        <v>0942</v>
      </c>
    </row>
    <row r="1366" spans="32:35" hidden="1">
      <c r="AF1366" s="40" t="s">
        <v>2016</v>
      </c>
      <c r="AG1366" s="40" t="s">
        <v>2017</v>
      </c>
      <c r="AH1366" s="40" t="str">
        <f t="shared" si="89"/>
        <v>A679078</v>
      </c>
      <c r="AI1366" s="40" t="str">
        <f>IFERROR(VLOOKUP(AH1366,AKT!$E$4:$G$350,3,FALSE),"")</f>
        <v>0942</v>
      </c>
    </row>
    <row r="1367" spans="32:35" hidden="1">
      <c r="AF1367" s="40" t="s">
        <v>2018</v>
      </c>
      <c r="AG1367" s="40" t="s">
        <v>2019</v>
      </c>
      <c r="AH1367" s="40" t="str">
        <f t="shared" si="89"/>
        <v>A679078</v>
      </c>
      <c r="AI1367" s="40" t="str">
        <f>IFERROR(VLOOKUP(AH1367,AKT!$E$4:$G$350,3,FALSE),"")</f>
        <v>0942</v>
      </c>
    </row>
    <row r="1368" spans="32:35" hidden="1">
      <c r="AF1368" s="40" t="s">
        <v>6209</v>
      </c>
      <c r="AG1368" s="40" t="s">
        <v>2020</v>
      </c>
      <c r="AH1368" s="40" t="str">
        <f t="shared" si="89"/>
        <v>A679078</v>
      </c>
      <c r="AI1368" s="40" t="str">
        <f>IFERROR(VLOOKUP(AH1368,AKT!$E$4:$G$350,3,FALSE),"")</f>
        <v>0942</v>
      </c>
    </row>
    <row r="1369" spans="32:35" hidden="1">
      <c r="AF1369" s="40" t="s">
        <v>6210</v>
      </c>
      <c r="AG1369" s="40" t="s">
        <v>6211</v>
      </c>
      <c r="AH1369" s="40" t="str">
        <f t="shared" si="89"/>
        <v>A679078</v>
      </c>
      <c r="AI1369" s="40" t="str">
        <f>IFERROR(VLOOKUP(AH1369,AKT!$E$4:$G$350,3,FALSE),"")</f>
        <v>0942</v>
      </c>
    </row>
    <row r="1370" spans="32:35" hidden="1">
      <c r="AF1370" s="40" t="s">
        <v>2021</v>
      </c>
      <c r="AG1370" s="40" t="s">
        <v>2022</v>
      </c>
      <c r="AH1370" s="40" t="str">
        <f t="shared" si="89"/>
        <v>A679078</v>
      </c>
      <c r="AI1370" s="40" t="str">
        <f>IFERROR(VLOOKUP(AH1370,AKT!$E$4:$G$350,3,FALSE),"")</f>
        <v>0942</v>
      </c>
    </row>
    <row r="1371" spans="32:35" hidden="1">
      <c r="AF1371" s="40" t="s">
        <v>6212</v>
      </c>
      <c r="AG1371" s="40" t="s">
        <v>6213</v>
      </c>
      <c r="AH1371" s="40" t="str">
        <f t="shared" si="89"/>
        <v>A679078</v>
      </c>
      <c r="AI1371" s="40" t="str">
        <f>IFERROR(VLOOKUP(AH1371,AKT!$E$4:$G$350,3,FALSE),"")</f>
        <v>0942</v>
      </c>
    </row>
    <row r="1372" spans="32:35" hidden="1">
      <c r="AF1372" s="40" t="s">
        <v>2023</v>
      </c>
      <c r="AG1372" s="40" t="s">
        <v>2024</v>
      </c>
      <c r="AH1372" s="40" t="str">
        <f t="shared" si="89"/>
        <v>A679078</v>
      </c>
      <c r="AI1372" s="40" t="str">
        <f>IFERROR(VLOOKUP(AH1372,AKT!$E$4:$G$350,3,FALSE),"")</f>
        <v>0942</v>
      </c>
    </row>
    <row r="1373" spans="32:35" hidden="1">
      <c r="AF1373" s="40" t="s">
        <v>2025</v>
      </c>
      <c r="AG1373" s="40" t="s">
        <v>2026</v>
      </c>
      <c r="AH1373" s="40" t="str">
        <f t="shared" si="89"/>
        <v>A679078</v>
      </c>
      <c r="AI1373" s="40" t="str">
        <f>IFERROR(VLOOKUP(AH1373,AKT!$E$4:$G$350,3,FALSE),"")</f>
        <v>0942</v>
      </c>
    </row>
    <row r="1374" spans="32:35" hidden="1">
      <c r="AF1374" s="40" t="s">
        <v>6214</v>
      </c>
      <c r="AG1374" s="40" t="s">
        <v>6215</v>
      </c>
      <c r="AH1374" s="40" t="str">
        <f t="shared" si="89"/>
        <v>A679078</v>
      </c>
      <c r="AI1374" s="40" t="str">
        <f>IFERROR(VLOOKUP(AH1374,AKT!$E$4:$G$350,3,FALSE),"")</f>
        <v>0942</v>
      </c>
    </row>
    <row r="1375" spans="32:35" hidden="1">
      <c r="AF1375" s="40" t="s">
        <v>2027</v>
      </c>
      <c r="AG1375" s="40" t="s">
        <v>2028</v>
      </c>
      <c r="AH1375" s="40" t="str">
        <f t="shared" si="89"/>
        <v>A679078</v>
      </c>
      <c r="AI1375" s="40" t="str">
        <f>IFERROR(VLOOKUP(AH1375,AKT!$E$4:$G$350,3,FALSE),"")</f>
        <v>0942</v>
      </c>
    </row>
    <row r="1376" spans="32:35" hidden="1">
      <c r="AF1376" s="40" t="s">
        <v>2029</v>
      </c>
      <c r="AG1376" s="40" t="s">
        <v>2030</v>
      </c>
      <c r="AH1376" s="40" t="str">
        <f t="shared" si="89"/>
        <v>A679078</v>
      </c>
      <c r="AI1376" s="40" t="str">
        <f>IFERROR(VLOOKUP(AH1376,AKT!$E$4:$G$350,3,FALSE),"")</f>
        <v>0942</v>
      </c>
    </row>
    <row r="1377" spans="32:35" hidden="1">
      <c r="AF1377" s="40" t="s">
        <v>2031</v>
      </c>
      <c r="AG1377" s="40" t="s">
        <v>2032</v>
      </c>
      <c r="AH1377" s="40" t="str">
        <f t="shared" si="89"/>
        <v>A679078</v>
      </c>
      <c r="AI1377" s="40" t="str">
        <f>IFERROR(VLOOKUP(AH1377,AKT!$E$4:$G$350,3,FALSE),"")</f>
        <v>0942</v>
      </c>
    </row>
    <row r="1378" spans="32:35" hidden="1">
      <c r="AF1378" s="40" t="s">
        <v>2033</v>
      </c>
      <c r="AG1378" s="40" t="s">
        <v>2034</v>
      </c>
      <c r="AH1378" s="40" t="str">
        <f t="shared" si="89"/>
        <v>A679078</v>
      </c>
      <c r="AI1378" s="40" t="str">
        <f>IFERROR(VLOOKUP(AH1378,AKT!$E$4:$G$350,3,FALSE),"")</f>
        <v>0942</v>
      </c>
    </row>
    <row r="1379" spans="32:35" hidden="1">
      <c r="AF1379" s="40" t="s">
        <v>6216</v>
      </c>
      <c r="AG1379" s="40" t="s">
        <v>6217</v>
      </c>
      <c r="AH1379" s="40" t="str">
        <f t="shared" si="89"/>
        <v>A679078</v>
      </c>
      <c r="AI1379" s="40" t="str">
        <f>IFERROR(VLOOKUP(AH1379,AKT!$E$4:$G$350,3,FALSE),"")</f>
        <v>0942</v>
      </c>
    </row>
    <row r="1380" spans="32:35" hidden="1">
      <c r="AF1380" s="40" t="s">
        <v>2035</v>
      </c>
      <c r="AG1380" s="40" t="s">
        <v>2036</v>
      </c>
      <c r="AH1380" s="40" t="str">
        <f t="shared" si="89"/>
        <v>A679078</v>
      </c>
      <c r="AI1380" s="40" t="str">
        <f>IFERROR(VLOOKUP(AH1380,AKT!$E$4:$G$350,3,FALSE),"")</f>
        <v>0942</v>
      </c>
    </row>
    <row r="1381" spans="32:35" hidden="1">
      <c r="AF1381" s="40" t="s">
        <v>2037</v>
      </c>
      <c r="AG1381" s="40" t="s">
        <v>2038</v>
      </c>
      <c r="AH1381" s="40" t="str">
        <f t="shared" si="89"/>
        <v>A679078</v>
      </c>
      <c r="AI1381" s="40" t="str">
        <f>IFERROR(VLOOKUP(AH1381,AKT!$E$4:$G$350,3,FALSE),"")</f>
        <v>0942</v>
      </c>
    </row>
    <row r="1382" spans="32:35" hidden="1">
      <c r="AF1382" s="40" t="s">
        <v>6218</v>
      </c>
      <c r="AG1382" s="40" t="s">
        <v>6219</v>
      </c>
      <c r="AH1382" s="40" t="str">
        <f t="shared" si="89"/>
        <v>A679078</v>
      </c>
      <c r="AI1382" s="40" t="str">
        <f>IFERROR(VLOOKUP(AH1382,AKT!$E$4:$G$350,3,FALSE),"")</f>
        <v>0942</v>
      </c>
    </row>
    <row r="1383" spans="32:35" hidden="1">
      <c r="AF1383" s="40" t="s">
        <v>2039</v>
      </c>
      <c r="AG1383" s="40" t="s">
        <v>2040</v>
      </c>
      <c r="AH1383" s="40" t="str">
        <f t="shared" si="89"/>
        <v>A679078</v>
      </c>
      <c r="AI1383" s="40" t="str">
        <f>IFERROR(VLOOKUP(AH1383,AKT!$E$4:$G$350,3,FALSE),"")</f>
        <v>0942</v>
      </c>
    </row>
    <row r="1384" spans="32:35" hidden="1">
      <c r="AF1384" s="40" t="s">
        <v>6220</v>
      </c>
      <c r="AG1384" s="40" t="s">
        <v>6221</v>
      </c>
      <c r="AH1384" s="40" t="str">
        <f t="shared" si="89"/>
        <v>A679078</v>
      </c>
      <c r="AI1384" s="40" t="str">
        <f>IFERROR(VLOOKUP(AH1384,AKT!$E$4:$G$350,3,FALSE),"")</f>
        <v>0942</v>
      </c>
    </row>
    <row r="1385" spans="32:35" hidden="1">
      <c r="AF1385" s="40" t="s">
        <v>6222</v>
      </c>
      <c r="AG1385" s="40" t="s">
        <v>6223</v>
      </c>
      <c r="AH1385" s="40" t="str">
        <f t="shared" si="89"/>
        <v>A679078</v>
      </c>
      <c r="AI1385" s="40" t="str">
        <f>IFERROR(VLOOKUP(AH1385,AKT!$E$4:$G$350,3,FALSE),"")</f>
        <v>0942</v>
      </c>
    </row>
    <row r="1386" spans="32:35" hidden="1">
      <c r="AF1386" s="40" t="s">
        <v>6224</v>
      </c>
      <c r="AG1386" s="40" t="s">
        <v>6225</v>
      </c>
      <c r="AH1386" s="40" t="str">
        <f t="shared" si="89"/>
        <v>A679078</v>
      </c>
      <c r="AI1386" s="40" t="str">
        <f>IFERROR(VLOOKUP(AH1386,AKT!$E$4:$G$350,3,FALSE),"")</f>
        <v>0942</v>
      </c>
    </row>
    <row r="1387" spans="32:35" hidden="1">
      <c r="AF1387" s="40" t="s">
        <v>6226</v>
      </c>
      <c r="AG1387" s="40" t="s">
        <v>6227</v>
      </c>
      <c r="AH1387" s="40" t="str">
        <f t="shared" si="89"/>
        <v>A679078</v>
      </c>
      <c r="AI1387" s="40" t="str">
        <f>IFERROR(VLOOKUP(AH1387,AKT!$E$4:$G$350,3,FALSE),"")</f>
        <v>0942</v>
      </c>
    </row>
    <row r="1388" spans="32:35" hidden="1">
      <c r="AF1388" s="40" t="s">
        <v>2041</v>
      </c>
      <c r="AG1388" s="40" t="s">
        <v>2042</v>
      </c>
      <c r="AH1388" s="40" t="str">
        <f t="shared" si="89"/>
        <v>A679078</v>
      </c>
      <c r="AI1388" s="40" t="str">
        <f>IFERROR(VLOOKUP(AH1388,AKT!$E$4:$G$350,3,FALSE),"")</f>
        <v>0942</v>
      </c>
    </row>
    <row r="1389" spans="32:35" hidden="1">
      <c r="AF1389" s="40" t="s">
        <v>6228</v>
      </c>
      <c r="AG1389" s="40" t="s">
        <v>6229</v>
      </c>
      <c r="AH1389" s="40" t="str">
        <f t="shared" si="89"/>
        <v>A679078</v>
      </c>
      <c r="AI1389" s="40" t="str">
        <f>IFERROR(VLOOKUP(AH1389,AKT!$E$4:$G$350,3,FALSE),"")</f>
        <v>0942</v>
      </c>
    </row>
    <row r="1390" spans="32:35" hidden="1">
      <c r="AF1390" s="40" t="s">
        <v>6230</v>
      </c>
      <c r="AG1390" s="40" t="s">
        <v>6231</v>
      </c>
      <c r="AH1390" s="40" t="str">
        <f t="shared" si="89"/>
        <v>A679078</v>
      </c>
      <c r="AI1390" s="40" t="str">
        <f>IFERROR(VLOOKUP(AH1390,AKT!$E$4:$G$350,3,FALSE),"")</f>
        <v>0942</v>
      </c>
    </row>
    <row r="1391" spans="32:35" hidden="1">
      <c r="AF1391" s="40" t="s">
        <v>2043</v>
      </c>
      <c r="AG1391" s="40" t="s">
        <v>2044</v>
      </c>
      <c r="AH1391" s="40" t="str">
        <f t="shared" si="89"/>
        <v>A679078</v>
      </c>
      <c r="AI1391" s="40" t="str">
        <f>IFERROR(VLOOKUP(AH1391,AKT!$E$4:$G$350,3,FALSE),"")</f>
        <v>0942</v>
      </c>
    </row>
    <row r="1392" spans="32:35" hidden="1">
      <c r="AF1392" s="40" t="s">
        <v>2045</v>
      </c>
      <c r="AG1392" s="40" t="s">
        <v>2046</v>
      </c>
      <c r="AH1392" s="40" t="str">
        <f t="shared" si="89"/>
        <v>A679078</v>
      </c>
      <c r="AI1392" s="40" t="str">
        <f>IFERROR(VLOOKUP(AH1392,AKT!$E$4:$G$350,3,FALSE),"")</f>
        <v>0942</v>
      </c>
    </row>
    <row r="1393" spans="32:35" hidden="1">
      <c r="AF1393" s="40" t="s">
        <v>2047</v>
      </c>
      <c r="AG1393" s="40" t="s">
        <v>2048</v>
      </c>
      <c r="AH1393" s="40" t="str">
        <f t="shared" si="89"/>
        <v>A679078</v>
      </c>
      <c r="AI1393" s="40" t="str">
        <f>IFERROR(VLOOKUP(AH1393,AKT!$E$4:$G$350,3,FALSE),"")</f>
        <v>0942</v>
      </c>
    </row>
    <row r="1394" spans="32:35" hidden="1">
      <c r="AF1394" s="40" t="s">
        <v>6232</v>
      </c>
      <c r="AG1394" s="40" t="s">
        <v>6233</v>
      </c>
      <c r="AH1394" s="40" t="str">
        <f t="shared" si="89"/>
        <v>A679078</v>
      </c>
      <c r="AI1394" s="40" t="str">
        <f>IFERROR(VLOOKUP(AH1394,AKT!$E$4:$G$350,3,FALSE),"")</f>
        <v>0942</v>
      </c>
    </row>
    <row r="1395" spans="32:35" hidden="1">
      <c r="AF1395" s="40" t="s">
        <v>6234</v>
      </c>
      <c r="AG1395" s="40" t="s">
        <v>6235</v>
      </c>
      <c r="AH1395" s="40" t="str">
        <f t="shared" si="89"/>
        <v>A679078</v>
      </c>
      <c r="AI1395" s="40" t="str">
        <f>IFERROR(VLOOKUP(AH1395,AKT!$E$4:$G$350,3,FALSE),"")</f>
        <v>0942</v>
      </c>
    </row>
    <row r="1396" spans="32:35" hidden="1">
      <c r="AF1396" s="40" t="s">
        <v>2049</v>
      </c>
      <c r="AG1396" s="40" t="s">
        <v>2050</v>
      </c>
      <c r="AH1396" s="40" t="str">
        <f t="shared" si="89"/>
        <v>A679078</v>
      </c>
      <c r="AI1396" s="40" t="str">
        <f>IFERROR(VLOOKUP(AH1396,AKT!$E$4:$G$350,3,FALSE),"")</f>
        <v>0942</v>
      </c>
    </row>
    <row r="1397" spans="32:35" hidden="1">
      <c r="AF1397" s="40" t="s">
        <v>6236</v>
      </c>
      <c r="AG1397" s="40" t="s">
        <v>6237</v>
      </c>
      <c r="AH1397" s="40" t="str">
        <f t="shared" si="89"/>
        <v>A679078</v>
      </c>
      <c r="AI1397" s="40" t="str">
        <f>IFERROR(VLOOKUP(AH1397,AKT!$E$4:$G$350,3,FALSE),"")</f>
        <v>0942</v>
      </c>
    </row>
    <row r="1398" spans="32:35" hidden="1">
      <c r="AF1398" s="40" t="s">
        <v>6238</v>
      </c>
      <c r="AG1398" s="40" t="s">
        <v>6239</v>
      </c>
      <c r="AH1398" s="40" t="str">
        <f t="shared" si="89"/>
        <v>A679078</v>
      </c>
      <c r="AI1398" s="40" t="str">
        <f>IFERROR(VLOOKUP(AH1398,AKT!$E$4:$G$350,3,FALSE),"")</f>
        <v>0942</v>
      </c>
    </row>
    <row r="1399" spans="32:35" hidden="1">
      <c r="AF1399" s="40" t="s">
        <v>6240</v>
      </c>
      <c r="AG1399" s="40" t="s">
        <v>6241</v>
      </c>
      <c r="AH1399" s="40" t="str">
        <f t="shared" si="89"/>
        <v>A679078</v>
      </c>
      <c r="AI1399" s="40" t="str">
        <f>IFERROR(VLOOKUP(AH1399,AKT!$E$4:$G$350,3,FALSE),"")</f>
        <v>0942</v>
      </c>
    </row>
    <row r="1400" spans="32:35" hidden="1">
      <c r="AF1400" s="40" t="s">
        <v>6242</v>
      </c>
      <c r="AG1400" s="40" t="s">
        <v>6243</v>
      </c>
      <c r="AH1400" s="40" t="str">
        <f t="shared" si="89"/>
        <v>A679078</v>
      </c>
      <c r="AI1400" s="40" t="str">
        <f>IFERROR(VLOOKUP(AH1400,AKT!$E$4:$G$350,3,FALSE),"")</f>
        <v>0942</v>
      </c>
    </row>
    <row r="1401" spans="32:35" hidden="1">
      <c r="AF1401" s="40" t="s">
        <v>2051</v>
      </c>
      <c r="AG1401" s="40" t="s">
        <v>2052</v>
      </c>
      <c r="AH1401" s="40" t="str">
        <f t="shared" si="89"/>
        <v>A679078</v>
      </c>
      <c r="AI1401" s="40" t="str">
        <f>IFERROR(VLOOKUP(AH1401,AKT!$E$4:$G$350,3,FALSE),"")</f>
        <v>0942</v>
      </c>
    </row>
    <row r="1402" spans="32:35" hidden="1">
      <c r="AF1402" s="40" t="s">
        <v>6244</v>
      </c>
      <c r="AG1402" s="40" t="s">
        <v>6245</v>
      </c>
      <c r="AH1402" s="40" t="str">
        <f t="shared" si="89"/>
        <v>A679078</v>
      </c>
      <c r="AI1402" s="40" t="str">
        <f>IFERROR(VLOOKUP(AH1402,AKT!$E$4:$G$350,3,FALSE),"")</f>
        <v>0942</v>
      </c>
    </row>
    <row r="1403" spans="32:35" hidden="1">
      <c r="AF1403" s="40" t="s">
        <v>2053</v>
      </c>
      <c r="AG1403" s="40" t="s">
        <v>2054</v>
      </c>
      <c r="AH1403" s="40" t="str">
        <f t="shared" si="89"/>
        <v>A679078</v>
      </c>
      <c r="AI1403" s="40" t="str">
        <f>IFERROR(VLOOKUP(AH1403,AKT!$E$4:$G$350,3,FALSE),"")</f>
        <v>0942</v>
      </c>
    </row>
    <row r="1404" spans="32:35" hidden="1">
      <c r="AF1404" s="40" t="s">
        <v>2055</v>
      </c>
      <c r="AG1404" s="40" t="s">
        <v>2056</v>
      </c>
      <c r="AH1404" s="40" t="str">
        <f t="shared" si="89"/>
        <v>A679078</v>
      </c>
      <c r="AI1404" s="40" t="str">
        <f>IFERROR(VLOOKUP(AH1404,AKT!$E$4:$G$350,3,FALSE),"")</f>
        <v>0942</v>
      </c>
    </row>
    <row r="1405" spans="32:35" hidden="1">
      <c r="AF1405" s="40" t="s">
        <v>2057</v>
      </c>
      <c r="AG1405" s="40" t="s">
        <v>2058</v>
      </c>
      <c r="AH1405" s="40" t="str">
        <f t="shared" si="89"/>
        <v>A679078</v>
      </c>
      <c r="AI1405" s="40" t="str">
        <f>IFERROR(VLOOKUP(AH1405,AKT!$E$4:$G$350,3,FALSE),"")</f>
        <v>0942</v>
      </c>
    </row>
    <row r="1406" spans="32:35" hidden="1">
      <c r="AF1406" s="40" t="s">
        <v>2059</v>
      </c>
      <c r="AG1406" s="40" t="s">
        <v>996</v>
      </c>
      <c r="AH1406" s="40" t="str">
        <f t="shared" si="89"/>
        <v>A679078</v>
      </c>
      <c r="AI1406" s="40" t="str">
        <f>IFERROR(VLOOKUP(AH1406,AKT!$E$4:$G$350,3,FALSE),"")</f>
        <v>0942</v>
      </c>
    </row>
    <row r="1407" spans="32:35" hidden="1">
      <c r="AF1407" s="40" t="s">
        <v>6246</v>
      </c>
      <c r="AG1407" s="40" t="s">
        <v>4600</v>
      </c>
      <c r="AH1407" s="40" t="str">
        <f t="shared" si="89"/>
        <v>A679078</v>
      </c>
      <c r="AI1407" s="40" t="str">
        <f>IFERROR(VLOOKUP(AH1407,AKT!$E$4:$G$350,3,FALSE),"")</f>
        <v>0942</v>
      </c>
    </row>
    <row r="1408" spans="32:35" hidden="1">
      <c r="AF1408" s="40" t="s">
        <v>2060</v>
      </c>
      <c r="AG1408" s="40" t="s">
        <v>2061</v>
      </c>
      <c r="AH1408" s="40" t="str">
        <f t="shared" si="89"/>
        <v>A679078</v>
      </c>
      <c r="AI1408" s="40" t="str">
        <f>IFERROR(VLOOKUP(AH1408,AKT!$E$4:$G$350,3,FALSE),"")</f>
        <v>0942</v>
      </c>
    </row>
    <row r="1409" spans="32:35" hidden="1">
      <c r="AF1409" s="40" t="s">
        <v>6247</v>
      </c>
      <c r="AG1409" s="40" t="s">
        <v>1878</v>
      </c>
      <c r="AH1409" s="40" t="str">
        <f t="shared" si="89"/>
        <v>A679078</v>
      </c>
      <c r="AI1409" s="40" t="str">
        <f>IFERROR(VLOOKUP(AH1409,AKT!$E$4:$G$350,3,FALSE),"")</f>
        <v>0942</v>
      </c>
    </row>
    <row r="1410" spans="32:35" hidden="1">
      <c r="AF1410" s="40" t="s">
        <v>6248</v>
      </c>
      <c r="AG1410" s="40" t="s">
        <v>923</v>
      </c>
      <c r="AH1410" s="40" t="str">
        <f t="shared" si="89"/>
        <v>A679078</v>
      </c>
      <c r="AI1410" s="40" t="str">
        <f>IFERROR(VLOOKUP(AH1410,AKT!$E$4:$G$350,3,FALSE),"")</f>
        <v>0942</v>
      </c>
    </row>
    <row r="1411" spans="32:35" hidden="1">
      <c r="AF1411" s="40" t="s">
        <v>2062</v>
      </c>
      <c r="AG1411" s="40" t="s">
        <v>993</v>
      </c>
      <c r="AH1411" s="40" t="str">
        <f t="shared" si="89"/>
        <v>A679078</v>
      </c>
      <c r="AI1411" s="40" t="str">
        <f>IFERROR(VLOOKUP(AH1411,AKT!$E$4:$G$350,3,FALSE),"")</f>
        <v>0942</v>
      </c>
    </row>
    <row r="1412" spans="32:35" hidden="1">
      <c r="AF1412" s="40" t="s">
        <v>2063</v>
      </c>
      <c r="AG1412" s="40" t="s">
        <v>2064</v>
      </c>
      <c r="AH1412" s="40" t="str">
        <f t="shared" si="89"/>
        <v>A679078</v>
      </c>
      <c r="AI1412" s="40" t="str">
        <f>IFERROR(VLOOKUP(AH1412,AKT!$E$4:$G$350,3,FALSE),"")</f>
        <v>0942</v>
      </c>
    </row>
    <row r="1413" spans="32:35" hidden="1">
      <c r="AF1413" s="40" t="s">
        <v>2065</v>
      </c>
      <c r="AG1413" s="40" t="s">
        <v>2066</v>
      </c>
      <c r="AH1413" s="40" t="str">
        <f t="shared" si="89"/>
        <v>A679078</v>
      </c>
      <c r="AI1413" s="40" t="str">
        <f>IFERROR(VLOOKUP(AH1413,AKT!$E$4:$G$350,3,FALSE),"")</f>
        <v>0942</v>
      </c>
    </row>
    <row r="1414" spans="32:35" hidden="1">
      <c r="AF1414" s="40" t="s">
        <v>3356</v>
      </c>
      <c r="AG1414" s="40" t="s">
        <v>3357</v>
      </c>
      <c r="AH1414" s="40" t="str">
        <f t="shared" si="89"/>
        <v>A679078</v>
      </c>
      <c r="AI1414" s="40" t="str">
        <f>IFERROR(VLOOKUP(AH1414,AKT!$E$4:$G$350,3,FALSE),"")</f>
        <v>0942</v>
      </c>
    </row>
    <row r="1415" spans="32:35" hidden="1">
      <c r="AF1415" s="40" t="s">
        <v>3358</v>
      </c>
      <c r="AG1415" s="40" t="s">
        <v>3359</v>
      </c>
      <c r="AH1415" s="40" t="str">
        <f t="shared" si="89"/>
        <v>A679078</v>
      </c>
      <c r="AI1415" s="40" t="str">
        <f>IFERROR(VLOOKUP(AH1415,AKT!$E$4:$G$350,3,FALSE),"")</f>
        <v>0942</v>
      </c>
    </row>
    <row r="1416" spans="32:35" hidden="1">
      <c r="AF1416" s="40" t="s">
        <v>3360</v>
      </c>
      <c r="AG1416" s="40" t="s">
        <v>3361</v>
      </c>
      <c r="AH1416" s="40" t="str">
        <f t="shared" si="89"/>
        <v>A679078</v>
      </c>
      <c r="AI1416" s="40" t="str">
        <f>IFERROR(VLOOKUP(AH1416,AKT!$E$4:$G$350,3,FALSE),"")</f>
        <v>0942</v>
      </c>
    </row>
    <row r="1417" spans="32:35" hidden="1">
      <c r="AF1417" s="40" t="s">
        <v>6249</v>
      </c>
      <c r="AG1417" s="40" t="s">
        <v>6250</v>
      </c>
      <c r="AH1417" s="40" t="str">
        <f t="shared" ref="AH1417:AH1480" si="90">LEFT(AF1417,7)</f>
        <v>A679078</v>
      </c>
      <c r="AI1417" s="40" t="str">
        <f>IFERROR(VLOOKUP(AH1417,AKT!$E$4:$G$350,3,FALSE),"")</f>
        <v>0942</v>
      </c>
    </row>
    <row r="1418" spans="32:35" hidden="1">
      <c r="AF1418" s="40" t="s">
        <v>3362</v>
      </c>
      <c r="AG1418" s="40" t="s">
        <v>3363</v>
      </c>
      <c r="AH1418" s="40" t="str">
        <f t="shared" si="90"/>
        <v>A679078</v>
      </c>
      <c r="AI1418" s="40" t="str">
        <f>IFERROR(VLOOKUP(AH1418,AKT!$E$4:$G$350,3,FALSE),"")</f>
        <v>0942</v>
      </c>
    </row>
    <row r="1419" spans="32:35" hidden="1">
      <c r="AF1419" s="40" t="s">
        <v>3364</v>
      </c>
      <c r="AG1419" s="40" t="s">
        <v>3365</v>
      </c>
      <c r="AH1419" s="40" t="str">
        <f t="shared" si="90"/>
        <v>A679078</v>
      </c>
      <c r="AI1419" s="40" t="str">
        <f>IFERROR(VLOOKUP(AH1419,AKT!$E$4:$G$350,3,FALSE),"")</f>
        <v>0942</v>
      </c>
    </row>
    <row r="1420" spans="32:35" hidden="1">
      <c r="AF1420" s="40" t="s">
        <v>6251</v>
      </c>
      <c r="AG1420" s="40" t="s">
        <v>6227</v>
      </c>
      <c r="AH1420" s="40" t="str">
        <f t="shared" si="90"/>
        <v>A679078</v>
      </c>
      <c r="AI1420" s="40" t="str">
        <f>IFERROR(VLOOKUP(AH1420,AKT!$E$4:$G$350,3,FALSE),"")</f>
        <v>0942</v>
      </c>
    </row>
    <row r="1421" spans="32:35" hidden="1">
      <c r="AF1421" s="40" t="s">
        <v>3366</v>
      </c>
      <c r="AG1421" s="40" t="s">
        <v>3367</v>
      </c>
      <c r="AH1421" s="40" t="str">
        <f t="shared" si="90"/>
        <v>A679078</v>
      </c>
      <c r="AI1421" s="40" t="str">
        <f>IFERROR(VLOOKUP(AH1421,AKT!$E$4:$G$350,3,FALSE),"")</f>
        <v>0942</v>
      </c>
    </row>
    <row r="1422" spans="32:35" hidden="1">
      <c r="AF1422" s="40" t="s">
        <v>6252</v>
      </c>
      <c r="AG1422" s="40" t="s">
        <v>3379</v>
      </c>
      <c r="AH1422" s="40" t="str">
        <f t="shared" si="90"/>
        <v>A679078</v>
      </c>
      <c r="AI1422" s="40" t="str">
        <f>IFERROR(VLOOKUP(AH1422,AKT!$E$4:$G$350,3,FALSE),"")</f>
        <v>0942</v>
      </c>
    </row>
    <row r="1423" spans="32:35" hidden="1">
      <c r="AF1423" s="40" t="s">
        <v>6253</v>
      </c>
      <c r="AG1423" s="40" t="s">
        <v>6254</v>
      </c>
      <c r="AH1423" s="40" t="str">
        <f t="shared" si="90"/>
        <v>A679078</v>
      </c>
      <c r="AI1423" s="40" t="str">
        <f>IFERROR(VLOOKUP(AH1423,AKT!$E$4:$G$350,3,FALSE),"")</f>
        <v>0942</v>
      </c>
    </row>
    <row r="1424" spans="32:35" hidden="1">
      <c r="AF1424" s="40" t="s">
        <v>6255</v>
      </c>
      <c r="AG1424" s="40" t="s">
        <v>6256</v>
      </c>
      <c r="AH1424" s="40" t="str">
        <f t="shared" si="90"/>
        <v>A679078</v>
      </c>
      <c r="AI1424" s="40" t="str">
        <f>IFERROR(VLOOKUP(AH1424,AKT!$E$4:$G$350,3,FALSE),"")</f>
        <v>0942</v>
      </c>
    </row>
    <row r="1425" spans="32:35" hidden="1">
      <c r="AF1425" s="40" t="s">
        <v>6257</v>
      </c>
      <c r="AG1425" s="40" t="s">
        <v>6258</v>
      </c>
      <c r="AH1425" s="40" t="str">
        <f t="shared" si="90"/>
        <v>A679078</v>
      </c>
      <c r="AI1425" s="40" t="str">
        <f>IFERROR(VLOOKUP(AH1425,AKT!$E$4:$G$350,3,FALSE),"")</f>
        <v>0942</v>
      </c>
    </row>
    <row r="1426" spans="32:35" hidden="1">
      <c r="AF1426" s="40" t="s">
        <v>6259</v>
      </c>
      <c r="AG1426" s="40" t="s">
        <v>6260</v>
      </c>
      <c r="AH1426" s="40" t="str">
        <f t="shared" si="90"/>
        <v>A679078</v>
      </c>
      <c r="AI1426" s="40" t="str">
        <f>IFERROR(VLOOKUP(AH1426,AKT!$E$4:$G$350,3,FALSE),"")</f>
        <v>0942</v>
      </c>
    </row>
    <row r="1427" spans="32:35" hidden="1">
      <c r="AF1427" s="40" t="s">
        <v>6261</v>
      </c>
      <c r="AG1427" s="40" t="s">
        <v>6262</v>
      </c>
      <c r="AH1427" s="40" t="str">
        <f t="shared" si="90"/>
        <v>A679078</v>
      </c>
      <c r="AI1427" s="40" t="str">
        <f>IFERROR(VLOOKUP(AH1427,AKT!$E$4:$G$350,3,FALSE),"")</f>
        <v>0942</v>
      </c>
    </row>
    <row r="1428" spans="32:35" hidden="1">
      <c r="AF1428" s="40" t="s">
        <v>3368</v>
      </c>
      <c r="AG1428" s="40" t="s">
        <v>3369</v>
      </c>
      <c r="AH1428" s="40" t="str">
        <f t="shared" si="90"/>
        <v>A679078</v>
      </c>
      <c r="AI1428" s="40" t="str">
        <f>IFERROR(VLOOKUP(AH1428,AKT!$E$4:$G$350,3,FALSE),"")</f>
        <v>0942</v>
      </c>
    </row>
    <row r="1429" spans="32:35" hidden="1">
      <c r="AF1429" s="40" t="s">
        <v>3370</v>
      </c>
      <c r="AG1429" s="40" t="s">
        <v>3371</v>
      </c>
      <c r="AH1429" s="40" t="str">
        <f t="shared" si="90"/>
        <v>A679078</v>
      </c>
      <c r="AI1429" s="40" t="str">
        <f>IFERROR(VLOOKUP(AH1429,AKT!$E$4:$G$350,3,FALSE),"")</f>
        <v>0942</v>
      </c>
    </row>
    <row r="1430" spans="32:35" hidden="1">
      <c r="AF1430" s="40" t="s">
        <v>6263</v>
      </c>
      <c r="AG1430" s="40" t="s">
        <v>6264</v>
      </c>
      <c r="AH1430" s="40" t="str">
        <f t="shared" si="90"/>
        <v>A679078</v>
      </c>
      <c r="AI1430" s="40" t="str">
        <f>IFERROR(VLOOKUP(AH1430,AKT!$E$4:$G$350,3,FALSE),"")</f>
        <v>0942</v>
      </c>
    </row>
    <row r="1431" spans="32:35" hidden="1">
      <c r="AF1431" s="40" t="s">
        <v>3372</v>
      </c>
      <c r="AG1431" s="40" t="s">
        <v>3373</v>
      </c>
      <c r="AH1431" s="40" t="str">
        <f t="shared" si="90"/>
        <v>A679078</v>
      </c>
      <c r="AI1431" s="40" t="str">
        <f>IFERROR(VLOOKUP(AH1431,AKT!$E$4:$G$350,3,FALSE),"")</f>
        <v>0942</v>
      </c>
    </row>
    <row r="1432" spans="32:35" hidden="1">
      <c r="AF1432" s="40" t="s">
        <v>3374</v>
      </c>
      <c r="AG1432" s="40" t="s">
        <v>3375</v>
      </c>
      <c r="AH1432" s="40" t="str">
        <f t="shared" si="90"/>
        <v>A679078</v>
      </c>
      <c r="AI1432" s="40" t="str">
        <f>IFERROR(VLOOKUP(AH1432,AKT!$E$4:$G$350,3,FALSE),"")</f>
        <v>0942</v>
      </c>
    </row>
    <row r="1433" spans="32:35" hidden="1">
      <c r="AF1433" s="40" t="s">
        <v>3376</v>
      </c>
      <c r="AG1433" s="40" t="s">
        <v>3377</v>
      </c>
      <c r="AH1433" s="40" t="str">
        <f t="shared" si="90"/>
        <v>A679078</v>
      </c>
      <c r="AI1433" s="40" t="str">
        <f>IFERROR(VLOOKUP(AH1433,AKT!$E$4:$G$350,3,FALSE),"")</f>
        <v>0942</v>
      </c>
    </row>
    <row r="1434" spans="32:35" hidden="1">
      <c r="AF1434" s="40" t="s">
        <v>3378</v>
      </c>
      <c r="AG1434" s="40" t="s">
        <v>3379</v>
      </c>
      <c r="AH1434" s="40" t="str">
        <f t="shared" si="90"/>
        <v>A679078</v>
      </c>
      <c r="AI1434" s="40" t="str">
        <f>IFERROR(VLOOKUP(AH1434,AKT!$E$4:$G$350,3,FALSE),"")</f>
        <v>0942</v>
      </c>
    </row>
    <row r="1435" spans="32:35" hidden="1">
      <c r="AF1435" s="40" t="s">
        <v>3380</v>
      </c>
      <c r="AG1435" s="40" t="s">
        <v>3381</v>
      </c>
      <c r="AH1435" s="40" t="str">
        <f t="shared" si="90"/>
        <v>A679078</v>
      </c>
      <c r="AI1435" s="40" t="str">
        <f>IFERROR(VLOOKUP(AH1435,AKT!$E$4:$G$350,3,FALSE),"")</f>
        <v>0942</v>
      </c>
    </row>
    <row r="1436" spans="32:35" hidden="1">
      <c r="AF1436" s="40" t="s">
        <v>3382</v>
      </c>
      <c r="AG1436" s="40" t="s">
        <v>3383</v>
      </c>
      <c r="AH1436" s="40" t="str">
        <f t="shared" si="90"/>
        <v>A679078</v>
      </c>
      <c r="AI1436" s="40" t="str">
        <f>IFERROR(VLOOKUP(AH1436,AKT!$E$4:$G$350,3,FALSE),"")</f>
        <v>0942</v>
      </c>
    </row>
    <row r="1437" spans="32:35" hidden="1">
      <c r="AF1437" s="40" t="s">
        <v>3384</v>
      </c>
      <c r="AG1437" s="40" t="s">
        <v>3385</v>
      </c>
      <c r="AH1437" s="40" t="str">
        <f t="shared" si="90"/>
        <v>A679078</v>
      </c>
      <c r="AI1437" s="40" t="str">
        <f>IFERROR(VLOOKUP(AH1437,AKT!$E$4:$G$350,3,FALSE),"")</f>
        <v>0942</v>
      </c>
    </row>
    <row r="1438" spans="32:35" hidden="1">
      <c r="AF1438" s="40" t="s">
        <v>3386</v>
      </c>
      <c r="AG1438" s="40" t="s">
        <v>3387</v>
      </c>
      <c r="AH1438" s="40" t="str">
        <f t="shared" si="90"/>
        <v>A679078</v>
      </c>
      <c r="AI1438" s="40" t="str">
        <f>IFERROR(VLOOKUP(AH1438,AKT!$E$4:$G$350,3,FALSE),"")</f>
        <v>0942</v>
      </c>
    </row>
    <row r="1439" spans="32:35" hidden="1">
      <c r="AF1439" s="40" t="s">
        <v>3388</v>
      </c>
      <c r="AG1439" s="40" t="s">
        <v>3389</v>
      </c>
      <c r="AH1439" s="40" t="str">
        <f t="shared" si="90"/>
        <v>A679078</v>
      </c>
      <c r="AI1439" s="40" t="str">
        <f>IFERROR(VLOOKUP(AH1439,AKT!$E$4:$G$350,3,FALSE),"")</f>
        <v>0942</v>
      </c>
    </row>
    <row r="1440" spans="32:35" hidden="1">
      <c r="AF1440" s="40" t="s">
        <v>3390</v>
      </c>
      <c r="AG1440" s="40" t="s">
        <v>3391</v>
      </c>
      <c r="AH1440" s="40" t="str">
        <f t="shared" si="90"/>
        <v>A679078</v>
      </c>
      <c r="AI1440" s="40" t="str">
        <f>IFERROR(VLOOKUP(AH1440,AKT!$E$4:$G$350,3,FALSE),"")</f>
        <v>0942</v>
      </c>
    </row>
    <row r="1441" spans="32:35" hidden="1">
      <c r="AF1441" s="40" t="s">
        <v>3392</v>
      </c>
      <c r="AG1441" s="40" t="s">
        <v>3393</v>
      </c>
      <c r="AH1441" s="40" t="str">
        <f t="shared" si="90"/>
        <v>A679078</v>
      </c>
      <c r="AI1441" s="40" t="str">
        <f>IFERROR(VLOOKUP(AH1441,AKT!$E$4:$G$350,3,FALSE),"")</f>
        <v>0942</v>
      </c>
    </row>
    <row r="1442" spans="32:35" hidden="1">
      <c r="AF1442" s="40" t="s">
        <v>3394</v>
      </c>
      <c r="AG1442" s="40" t="s">
        <v>3395</v>
      </c>
      <c r="AH1442" s="40" t="str">
        <f t="shared" si="90"/>
        <v>A679078</v>
      </c>
      <c r="AI1442" s="40" t="str">
        <f>IFERROR(VLOOKUP(AH1442,AKT!$E$4:$G$350,3,FALSE),"")</f>
        <v>0942</v>
      </c>
    </row>
    <row r="1443" spans="32:35" hidden="1">
      <c r="AF1443" s="40" t="s">
        <v>3396</v>
      </c>
      <c r="AG1443" s="40" t="s">
        <v>3397</v>
      </c>
      <c r="AH1443" s="40" t="str">
        <f t="shared" si="90"/>
        <v>A679078</v>
      </c>
      <c r="AI1443" s="40" t="str">
        <f>IFERROR(VLOOKUP(AH1443,AKT!$E$4:$G$350,3,FALSE),"")</f>
        <v>0942</v>
      </c>
    </row>
    <row r="1444" spans="32:35" hidden="1">
      <c r="AF1444" s="40" t="s">
        <v>3398</v>
      </c>
      <c r="AG1444" s="40" t="s">
        <v>3399</v>
      </c>
      <c r="AH1444" s="40" t="str">
        <f t="shared" si="90"/>
        <v>A679078</v>
      </c>
      <c r="AI1444" s="40" t="str">
        <f>IFERROR(VLOOKUP(AH1444,AKT!$E$4:$G$350,3,FALSE),"")</f>
        <v>0942</v>
      </c>
    </row>
    <row r="1445" spans="32:35" hidden="1">
      <c r="AF1445" s="40" t="s">
        <v>3400</v>
      </c>
      <c r="AG1445" s="40" t="s">
        <v>3401</v>
      </c>
      <c r="AH1445" s="40" t="str">
        <f t="shared" si="90"/>
        <v>A679078</v>
      </c>
      <c r="AI1445" s="40" t="str">
        <f>IFERROR(VLOOKUP(AH1445,AKT!$E$4:$G$350,3,FALSE),"")</f>
        <v>0942</v>
      </c>
    </row>
    <row r="1446" spans="32:35" hidden="1">
      <c r="AF1446" s="40" t="s">
        <v>3402</v>
      </c>
      <c r="AG1446" s="40" t="s">
        <v>3403</v>
      </c>
      <c r="AH1446" s="40" t="str">
        <f t="shared" si="90"/>
        <v>A679078</v>
      </c>
      <c r="AI1446" s="40" t="str">
        <f>IFERROR(VLOOKUP(AH1446,AKT!$E$4:$G$350,3,FALSE),"")</f>
        <v>0942</v>
      </c>
    </row>
    <row r="1447" spans="32:35" hidden="1">
      <c r="AF1447" s="40" t="s">
        <v>3404</v>
      </c>
      <c r="AG1447" s="40" t="s">
        <v>3405</v>
      </c>
      <c r="AH1447" s="40" t="str">
        <f t="shared" si="90"/>
        <v>A679078</v>
      </c>
      <c r="AI1447" s="40" t="str">
        <f>IFERROR(VLOOKUP(AH1447,AKT!$E$4:$G$350,3,FALSE),"")</f>
        <v>0942</v>
      </c>
    </row>
    <row r="1448" spans="32:35" hidden="1">
      <c r="AF1448" s="40" t="s">
        <v>3406</v>
      </c>
      <c r="AG1448" s="40" t="s">
        <v>3407</v>
      </c>
      <c r="AH1448" s="40" t="str">
        <f t="shared" si="90"/>
        <v>A679078</v>
      </c>
      <c r="AI1448" s="40" t="str">
        <f>IFERROR(VLOOKUP(AH1448,AKT!$E$4:$G$350,3,FALSE),"")</f>
        <v>0942</v>
      </c>
    </row>
    <row r="1449" spans="32:35" hidden="1">
      <c r="AF1449" s="40" t="s">
        <v>3408</v>
      </c>
      <c r="AG1449" s="40" t="s">
        <v>3409</v>
      </c>
      <c r="AH1449" s="40" t="str">
        <f t="shared" si="90"/>
        <v>A679078</v>
      </c>
      <c r="AI1449" s="40" t="str">
        <f>IFERROR(VLOOKUP(AH1449,AKT!$E$4:$G$350,3,FALSE),"")</f>
        <v>0942</v>
      </c>
    </row>
    <row r="1450" spans="32:35" hidden="1">
      <c r="AF1450" s="40" t="s">
        <v>3410</v>
      </c>
      <c r="AG1450" s="40" t="s">
        <v>3411</v>
      </c>
      <c r="AH1450" s="40" t="str">
        <f t="shared" si="90"/>
        <v>A679078</v>
      </c>
      <c r="AI1450" s="40" t="str">
        <f>IFERROR(VLOOKUP(AH1450,AKT!$E$4:$G$350,3,FALSE),"")</f>
        <v>0942</v>
      </c>
    </row>
    <row r="1451" spans="32:35" hidden="1">
      <c r="AF1451" s="40" t="s">
        <v>6265</v>
      </c>
      <c r="AG1451" s="40" t="s">
        <v>6266</v>
      </c>
      <c r="AH1451" s="40" t="str">
        <f t="shared" si="90"/>
        <v>A679078</v>
      </c>
      <c r="AI1451" s="40" t="str">
        <f>IFERROR(VLOOKUP(AH1451,AKT!$E$4:$G$350,3,FALSE),"")</f>
        <v>0942</v>
      </c>
    </row>
    <row r="1452" spans="32:35" hidden="1">
      <c r="AF1452" s="40" t="s">
        <v>3412</v>
      </c>
      <c r="AG1452" s="40" t="s">
        <v>3413</v>
      </c>
      <c r="AH1452" s="40" t="str">
        <f t="shared" si="90"/>
        <v>A679078</v>
      </c>
      <c r="AI1452" s="40" t="str">
        <f>IFERROR(VLOOKUP(AH1452,AKT!$E$4:$G$350,3,FALSE),"")</f>
        <v>0942</v>
      </c>
    </row>
    <row r="1453" spans="32:35" hidden="1">
      <c r="AF1453" s="40" t="s">
        <v>6267</v>
      </c>
      <c r="AG1453" s="40" t="s">
        <v>6268</v>
      </c>
      <c r="AH1453" s="40" t="str">
        <f t="shared" si="90"/>
        <v>A679078</v>
      </c>
      <c r="AI1453" s="40" t="str">
        <f>IFERROR(VLOOKUP(AH1453,AKT!$E$4:$G$350,3,FALSE),"")</f>
        <v>0942</v>
      </c>
    </row>
    <row r="1454" spans="32:35" hidden="1">
      <c r="AF1454" s="40" t="s">
        <v>6269</v>
      </c>
      <c r="AG1454" s="40" t="s">
        <v>6270</v>
      </c>
      <c r="AH1454" s="40" t="str">
        <f t="shared" si="90"/>
        <v>A679078</v>
      </c>
      <c r="AI1454" s="40" t="str">
        <f>IFERROR(VLOOKUP(AH1454,AKT!$E$4:$G$350,3,FALSE),"")</f>
        <v>0942</v>
      </c>
    </row>
    <row r="1455" spans="32:35" hidden="1">
      <c r="AF1455" s="40" t="s">
        <v>3414</v>
      </c>
      <c r="AG1455" s="40" t="s">
        <v>3415</v>
      </c>
      <c r="AH1455" s="40" t="str">
        <f t="shared" si="90"/>
        <v>A679078</v>
      </c>
      <c r="AI1455" s="40" t="str">
        <f>IFERROR(VLOOKUP(AH1455,AKT!$E$4:$G$350,3,FALSE),"")</f>
        <v>0942</v>
      </c>
    </row>
    <row r="1456" spans="32:35" hidden="1">
      <c r="AF1456" s="40" t="s">
        <v>3416</v>
      </c>
      <c r="AG1456" s="40" t="s">
        <v>3417</v>
      </c>
      <c r="AH1456" s="40" t="str">
        <f t="shared" si="90"/>
        <v>A679078</v>
      </c>
      <c r="AI1456" s="40" t="str">
        <f>IFERROR(VLOOKUP(AH1456,AKT!$E$4:$G$350,3,FALSE),"")</f>
        <v>0942</v>
      </c>
    </row>
    <row r="1457" spans="32:35" hidden="1">
      <c r="AF1457" s="40" t="s">
        <v>3418</v>
      </c>
      <c r="AG1457" s="40" t="s">
        <v>3419</v>
      </c>
      <c r="AH1457" s="40" t="str">
        <f t="shared" si="90"/>
        <v>A679078</v>
      </c>
      <c r="AI1457" s="40" t="str">
        <f>IFERROR(VLOOKUP(AH1457,AKT!$E$4:$G$350,3,FALSE),"")</f>
        <v>0942</v>
      </c>
    </row>
    <row r="1458" spans="32:35" hidden="1">
      <c r="AF1458" s="40" t="s">
        <v>3420</v>
      </c>
      <c r="AG1458" s="40" t="s">
        <v>3421</v>
      </c>
      <c r="AH1458" s="40" t="str">
        <f t="shared" si="90"/>
        <v>A679078</v>
      </c>
      <c r="AI1458" s="40" t="str">
        <f>IFERROR(VLOOKUP(AH1458,AKT!$E$4:$G$350,3,FALSE),"")</f>
        <v>0942</v>
      </c>
    </row>
    <row r="1459" spans="32:35" hidden="1">
      <c r="AF1459" s="40" t="s">
        <v>3422</v>
      </c>
      <c r="AG1459" s="40" t="s">
        <v>3423</v>
      </c>
      <c r="AH1459" s="40" t="str">
        <f t="shared" si="90"/>
        <v>A679078</v>
      </c>
      <c r="AI1459" s="40" t="str">
        <f>IFERROR(VLOOKUP(AH1459,AKT!$E$4:$G$350,3,FALSE),"")</f>
        <v>0942</v>
      </c>
    </row>
    <row r="1460" spans="32:35" hidden="1">
      <c r="AF1460" s="40" t="s">
        <v>3424</v>
      </c>
      <c r="AG1460" s="40" t="s">
        <v>3425</v>
      </c>
      <c r="AH1460" s="40" t="str">
        <f t="shared" si="90"/>
        <v>A679078</v>
      </c>
      <c r="AI1460" s="40" t="str">
        <f>IFERROR(VLOOKUP(AH1460,AKT!$E$4:$G$350,3,FALSE),"")</f>
        <v>0942</v>
      </c>
    </row>
    <row r="1461" spans="32:35" hidden="1">
      <c r="AF1461" s="40" t="s">
        <v>3426</v>
      </c>
      <c r="AG1461" s="40" t="s">
        <v>3427</v>
      </c>
      <c r="AH1461" s="40" t="str">
        <f t="shared" si="90"/>
        <v>A679078</v>
      </c>
      <c r="AI1461" s="40" t="str">
        <f>IFERROR(VLOOKUP(AH1461,AKT!$E$4:$G$350,3,FALSE),"")</f>
        <v>0942</v>
      </c>
    </row>
    <row r="1462" spans="32:35" hidden="1">
      <c r="AF1462" s="40" t="s">
        <v>3428</v>
      </c>
      <c r="AG1462" s="40" t="s">
        <v>3429</v>
      </c>
      <c r="AH1462" s="40" t="str">
        <f t="shared" si="90"/>
        <v>A679078</v>
      </c>
      <c r="AI1462" s="40" t="str">
        <f>IFERROR(VLOOKUP(AH1462,AKT!$E$4:$G$350,3,FALSE),"")</f>
        <v>0942</v>
      </c>
    </row>
    <row r="1463" spans="32:35" hidden="1">
      <c r="AF1463" s="40" t="s">
        <v>3430</v>
      </c>
      <c r="AG1463" s="40" t="s">
        <v>3431</v>
      </c>
      <c r="AH1463" s="40" t="str">
        <f t="shared" si="90"/>
        <v>A679078</v>
      </c>
      <c r="AI1463" s="40" t="str">
        <f>IFERROR(VLOOKUP(AH1463,AKT!$E$4:$G$350,3,FALSE),"")</f>
        <v>0942</v>
      </c>
    </row>
    <row r="1464" spans="32:35" hidden="1">
      <c r="AF1464" s="40" t="s">
        <v>3432</v>
      </c>
      <c r="AG1464" s="40" t="s">
        <v>3433</v>
      </c>
      <c r="AH1464" s="40" t="str">
        <f t="shared" si="90"/>
        <v>A679078</v>
      </c>
      <c r="AI1464" s="40" t="str">
        <f>IFERROR(VLOOKUP(AH1464,AKT!$E$4:$G$350,3,FALSE),"")</f>
        <v>0942</v>
      </c>
    </row>
    <row r="1465" spans="32:35" hidden="1">
      <c r="AF1465" s="40" t="s">
        <v>3434</v>
      </c>
      <c r="AG1465" s="40" t="s">
        <v>3435</v>
      </c>
      <c r="AH1465" s="40" t="str">
        <f t="shared" si="90"/>
        <v>A679078</v>
      </c>
      <c r="AI1465" s="40" t="str">
        <f>IFERROR(VLOOKUP(AH1465,AKT!$E$4:$G$350,3,FALSE),"")</f>
        <v>0942</v>
      </c>
    </row>
    <row r="1466" spans="32:35" hidden="1">
      <c r="AF1466" s="40" t="s">
        <v>3436</v>
      </c>
      <c r="AG1466" s="40" t="s">
        <v>3437</v>
      </c>
      <c r="AH1466" s="40" t="str">
        <f t="shared" si="90"/>
        <v>A679078</v>
      </c>
      <c r="AI1466" s="40" t="str">
        <f>IFERROR(VLOOKUP(AH1466,AKT!$E$4:$G$350,3,FALSE),"")</f>
        <v>0942</v>
      </c>
    </row>
    <row r="1467" spans="32:35" hidden="1">
      <c r="AF1467" s="40" t="s">
        <v>3438</v>
      </c>
      <c r="AG1467" s="40" t="s">
        <v>3439</v>
      </c>
      <c r="AH1467" s="40" t="str">
        <f t="shared" si="90"/>
        <v>A679078</v>
      </c>
      <c r="AI1467" s="40" t="str">
        <f>IFERROR(VLOOKUP(AH1467,AKT!$E$4:$G$350,3,FALSE),"")</f>
        <v>0942</v>
      </c>
    </row>
    <row r="1468" spans="32:35" hidden="1">
      <c r="AF1468" s="40" t="s">
        <v>3440</v>
      </c>
      <c r="AG1468" s="40" t="s">
        <v>3441</v>
      </c>
      <c r="AH1468" s="40" t="str">
        <f t="shared" si="90"/>
        <v>A679078</v>
      </c>
      <c r="AI1468" s="40" t="str">
        <f>IFERROR(VLOOKUP(AH1468,AKT!$E$4:$G$350,3,FALSE),"")</f>
        <v>0942</v>
      </c>
    </row>
    <row r="1469" spans="32:35" hidden="1">
      <c r="AF1469" s="40" t="s">
        <v>3442</v>
      </c>
      <c r="AG1469" s="40" t="s">
        <v>3443</v>
      </c>
      <c r="AH1469" s="40" t="str">
        <f t="shared" si="90"/>
        <v>A679078</v>
      </c>
      <c r="AI1469" s="40" t="str">
        <f>IFERROR(VLOOKUP(AH1469,AKT!$E$4:$G$350,3,FALSE),"")</f>
        <v>0942</v>
      </c>
    </row>
    <row r="1470" spans="32:35" hidden="1">
      <c r="AF1470" s="40" t="s">
        <v>3444</v>
      </c>
      <c r="AG1470" s="40" t="s">
        <v>3445</v>
      </c>
      <c r="AH1470" s="40" t="str">
        <f t="shared" si="90"/>
        <v>A679078</v>
      </c>
      <c r="AI1470" s="40" t="str">
        <f>IFERROR(VLOOKUP(AH1470,AKT!$E$4:$G$350,3,FALSE),"")</f>
        <v>0942</v>
      </c>
    </row>
    <row r="1471" spans="32:35" hidden="1">
      <c r="AF1471" s="40" t="s">
        <v>6271</v>
      </c>
      <c r="AG1471" s="40" t="s">
        <v>6272</v>
      </c>
      <c r="AH1471" s="40" t="str">
        <f t="shared" si="90"/>
        <v>A679078</v>
      </c>
      <c r="AI1471" s="40" t="str">
        <f>IFERROR(VLOOKUP(AH1471,AKT!$E$4:$G$350,3,FALSE),"")</f>
        <v>0942</v>
      </c>
    </row>
    <row r="1472" spans="32:35" hidden="1">
      <c r="AF1472" s="40" t="s">
        <v>6273</v>
      </c>
      <c r="AG1472" s="40" t="s">
        <v>6274</v>
      </c>
      <c r="AH1472" s="40" t="str">
        <f t="shared" si="90"/>
        <v>A679078</v>
      </c>
      <c r="AI1472" s="40" t="str">
        <f>IFERROR(VLOOKUP(AH1472,AKT!$E$4:$G$350,3,FALSE),"")</f>
        <v>0942</v>
      </c>
    </row>
    <row r="1473" spans="32:35" hidden="1">
      <c r="AF1473" s="40" t="s">
        <v>3446</v>
      </c>
      <c r="AG1473" s="40" t="s">
        <v>3447</v>
      </c>
      <c r="AH1473" s="40" t="str">
        <f t="shared" si="90"/>
        <v>A679078</v>
      </c>
      <c r="AI1473" s="40" t="str">
        <f>IFERROR(VLOOKUP(AH1473,AKT!$E$4:$G$350,3,FALSE),"")</f>
        <v>0942</v>
      </c>
    </row>
    <row r="1474" spans="32:35" hidden="1">
      <c r="AF1474" s="40" t="s">
        <v>3448</v>
      </c>
      <c r="AG1474" s="40" t="s">
        <v>3449</v>
      </c>
      <c r="AH1474" s="40" t="str">
        <f t="shared" si="90"/>
        <v>A679078</v>
      </c>
      <c r="AI1474" s="40" t="str">
        <f>IFERROR(VLOOKUP(AH1474,AKT!$E$4:$G$350,3,FALSE),"")</f>
        <v>0942</v>
      </c>
    </row>
    <row r="1475" spans="32:35" hidden="1">
      <c r="AF1475" s="40" t="s">
        <v>3450</v>
      </c>
      <c r="AG1475" s="40" t="s">
        <v>3451</v>
      </c>
      <c r="AH1475" s="40" t="str">
        <f t="shared" si="90"/>
        <v>A679078</v>
      </c>
      <c r="AI1475" s="40" t="str">
        <f>IFERROR(VLOOKUP(AH1475,AKT!$E$4:$G$350,3,FALSE),"")</f>
        <v>0942</v>
      </c>
    </row>
    <row r="1476" spans="32:35" hidden="1">
      <c r="AF1476" s="40" t="s">
        <v>3452</v>
      </c>
      <c r="AG1476" s="40" t="s">
        <v>3453</v>
      </c>
      <c r="AH1476" s="40" t="str">
        <f t="shared" si="90"/>
        <v>A679078</v>
      </c>
      <c r="AI1476" s="40" t="str">
        <f>IFERROR(VLOOKUP(AH1476,AKT!$E$4:$G$350,3,FALSE),"")</f>
        <v>0942</v>
      </c>
    </row>
    <row r="1477" spans="32:35" hidden="1">
      <c r="AF1477" s="40" t="s">
        <v>3454</v>
      </c>
      <c r="AG1477" s="40" t="s">
        <v>3455</v>
      </c>
      <c r="AH1477" s="40" t="str">
        <f t="shared" si="90"/>
        <v>A679078</v>
      </c>
      <c r="AI1477" s="40" t="str">
        <f>IFERROR(VLOOKUP(AH1477,AKT!$E$4:$G$350,3,FALSE),"")</f>
        <v>0942</v>
      </c>
    </row>
    <row r="1478" spans="32:35" hidden="1">
      <c r="AF1478" s="40" t="s">
        <v>3456</v>
      </c>
      <c r="AG1478" s="40" t="s">
        <v>3457</v>
      </c>
      <c r="AH1478" s="40" t="str">
        <f t="shared" si="90"/>
        <v>A679078</v>
      </c>
      <c r="AI1478" s="40" t="str">
        <f>IFERROR(VLOOKUP(AH1478,AKT!$E$4:$G$350,3,FALSE),"")</f>
        <v>0942</v>
      </c>
    </row>
    <row r="1479" spans="32:35" hidden="1">
      <c r="AF1479" s="40" t="s">
        <v>3458</v>
      </c>
      <c r="AG1479" s="40" t="s">
        <v>3459</v>
      </c>
      <c r="AH1479" s="40" t="str">
        <f t="shared" si="90"/>
        <v>A679078</v>
      </c>
      <c r="AI1479" s="40" t="str">
        <f>IFERROR(VLOOKUP(AH1479,AKT!$E$4:$G$350,3,FALSE),"")</f>
        <v>0942</v>
      </c>
    </row>
    <row r="1480" spans="32:35" hidden="1">
      <c r="AF1480" s="40" t="s">
        <v>3460</v>
      </c>
      <c r="AG1480" s="40" t="s">
        <v>3461</v>
      </c>
      <c r="AH1480" s="40" t="str">
        <f t="shared" si="90"/>
        <v>A679078</v>
      </c>
      <c r="AI1480" s="40" t="str">
        <f>IFERROR(VLOOKUP(AH1480,AKT!$E$4:$G$350,3,FALSE),"")</f>
        <v>0942</v>
      </c>
    </row>
    <row r="1481" spans="32:35" hidden="1">
      <c r="AF1481" s="40" t="s">
        <v>3462</v>
      </c>
      <c r="AG1481" s="40" t="s">
        <v>3463</v>
      </c>
      <c r="AH1481" s="40" t="str">
        <f t="shared" ref="AH1481:AH1544" si="91">LEFT(AF1481,7)</f>
        <v>A679078</v>
      </c>
      <c r="AI1481" s="40" t="str">
        <f>IFERROR(VLOOKUP(AH1481,AKT!$E$4:$G$350,3,FALSE),"")</f>
        <v>0942</v>
      </c>
    </row>
    <row r="1482" spans="32:35" hidden="1">
      <c r="AF1482" s="40" t="s">
        <v>3464</v>
      </c>
      <c r="AG1482" s="40" t="s">
        <v>3465</v>
      </c>
      <c r="AH1482" s="40" t="str">
        <f t="shared" si="91"/>
        <v>A679078</v>
      </c>
      <c r="AI1482" s="40" t="str">
        <f>IFERROR(VLOOKUP(AH1482,AKT!$E$4:$G$350,3,FALSE),"")</f>
        <v>0942</v>
      </c>
    </row>
    <row r="1483" spans="32:35" hidden="1">
      <c r="AF1483" s="40" t="s">
        <v>3466</v>
      </c>
      <c r="AG1483" s="40" t="s">
        <v>3467</v>
      </c>
      <c r="AH1483" s="40" t="str">
        <f t="shared" si="91"/>
        <v>A679078</v>
      </c>
      <c r="AI1483" s="40" t="str">
        <f>IFERROR(VLOOKUP(AH1483,AKT!$E$4:$G$350,3,FALSE),"")</f>
        <v>0942</v>
      </c>
    </row>
    <row r="1484" spans="32:35" hidden="1">
      <c r="AF1484" s="40" t="s">
        <v>3468</v>
      </c>
      <c r="AG1484" s="40" t="s">
        <v>3469</v>
      </c>
      <c r="AH1484" s="40" t="str">
        <f t="shared" si="91"/>
        <v>A679078</v>
      </c>
      <c r="AI1484" s="40" t="str">
        <f>IFERROR(VLOOKUP(AH1484,AKT!$E$4:$G$350,3,FALSE),"")</f>
        <v>0942</v>
      </c>
    </row>
    <row r="1485" spans="32:35" hidden="1">
      <c r="AF1485" s="40" t="s">
        <v>3470</v>
      </c>
      <c r="AG1485" s="40" t="s">
        <v>3471</v>
      </c>
      <c r="AH1485" s="40" t="str">
        <f t="shared" si="91"/>
        <v>A679078</v>
      </c>
      <c r="AI1485" s="40" t="str">
        <f>IFERROR(VLOOKUP(AH1485,AKT!$E$4:$G$350,3,FALSE),"")</f>
        <v>0942</v>
      </c>
    </row>
    <row r="1486" spans="32:35" hidden="1">
      <c r="AF1486" s="40" t="s">
        <v>3472</v>
      </c>
      <c r="AG1486" s="40" t="s">
        <v>3473</v>
      </c>
      <c r="AH1486" s="40" t="str">
        <f t="shared" si="91"/>
        <v>A679078</v>
      </c>
      <c r="AI1486" s="40" t="str">
        <f>IFERROR(VLOOKUP(AH1486,AKT!$E$4:$G$350,3,FALSE),"")</f>
        <v>0942</v>
      </c>
    </row>
    <row r="1487" spans="32:35" hidden="1">
      <c r="AF1487" s="40" t="s">
        <v>3474</v>
      </c>
      <c r="AG1487" s="40" t="s">
        <v>3475</v>
      </c>
      <c r="AH1487" s="40" t="str">
        <f t="shared" si="91"/>
        <v>A679078</v>
      </c>
      <c r="AI1487" s="40" t="str">
        <f>IFERROR(VLOOKUP(AH1487,AKT!$E$4:$G$350,3,FALSE),"")</f>
        <v>0942</v>
      </c>
    </row>
    <row r="1488" spans="32:35" hidden="1">
      <c r="AF1488" s="40" t="s">
        <v>3476</v>
      </c>
      <c r="AG1488" s="40" t="s">
        <v>3477</v>
      </c>
      <c r="AH1488" s="40" t="str">
        <f t="shared" si="91"/>
        <v>A679078</v>
      </c>
      <c r="AI1488" s="40" t="str">
        <f>IFERROR(VLOOKUP(AH1488,AKT!$E$4:$G$350,3,FALSE),"")</f>
        <v>0942</v>
      </c>
    </row>
    <row r="1489" spans="32:35" hidden="1">
      <c r="AF1489" s="40" t="s">
        <v>3478</v>
      </c>
      <c r="AG1489" s="40" t="s">
        <v>3479</v>
      </c>
      <c r="AH1489" s="40" t="str">
        <f t="shared" si="91"/>
        <v>A679078</v>
      </c>
      <c r="AI1489" s="40" t="str">
        <f>IFERROR(VLOOKUP(AH1489,AKT!$E$4:$G$350,3,FALSE),"")</f>
        <v>0942</v>
      </c>
    </row>
    <row r="1490" spans="32:35" hidden="1">
      <c r="AF1490" s="40" t="s">
        <v>3480</v>
      </c>
      <c r="AG1490" s="40" t="s">
        <v>3481</v>
      </c>
      <c r="AH1490" s="40" t="str">
        <f t="shared" si="91"/>
        <v>A679078</v>
      </c>
      <c r="AI1490" s="40" t="str">
        <f>IFERROR(VLOOKUP(AH1490,AKT!$E$4:$G$350,3,FALSE),"")</f>
        <v>0942</v>
      </c>
    </row>
    <row r="1491" spans="32:35" hidden="1">
      <c r="AF1491" s="40" t="s">
        <v>3482</v>
      </c>
      <c r="AG1491" s="40" t="s">
        <v>3483</v>
      </c>
      <c r="AH1491" s="40" t="str">
        <f t="shared" si="91"/>
        <v>A679078</v>
      </c>
      <c r="AI1491" s="40" t="str">
        <f>IFERROR(VLOOKUP(AH1491,AKT!$E$4:$G$350,3,FALSE),"")</f>
        <v>0942</v>
      </c>
    </row>
    <row r="1492" spans="32:35" hidden="1">
      <c r="AF1492" s="40" t="s">
        <v>3484</v>
      </c>
      <c r="AG1492" s="40" t="s">
        <v>3485</v>
      </c>
      <c r="AH1492" s="40" t="str">
        <f t="shared" si="91"/>
        <v>A679078</v>
      </c>
      <c r="AI1492" s="40" t="str">
        <f>IFERROR(VLOOKUP(AH1492,AKT!$E$4:$G$350,3,FALSE),"")</f>
        <v>0942</v>
      </c>
    </row>
    <row r="1493" spans="32:35" hidden="1">
      <c r="AF1493" s="40" t="s">
        <v>3486</v>
      </c>
      <c r="AG1493" s="40" t="s">
        <v>3487</v>
      </c>
      <c r="AH1493" s="40" t="str">
        <f t="shared" si="91"/>
        <v>A679078</v>
      </c>
      <c r="AI1493" s="40" t="str">
        <f>IFERROR(VLOOKUP(AH1493,AKT!$E$4:$G$350,3,FALSE),"")</f>
        <v>0942</v>
      </c>
    </row>
    <row r="1494" spans="32:35" hidden="1">
      <c r="AF1494" s="40" t="s">
        <v>3488</v>
      </c>
      <c r="AG1494" s="40" t="s">
        <v>3489</v>
      </c>
      <c r="AH1494" s="40" t="str">
        <f t="shared" si="91"/>
        <v>A679078</v>
      </c>
      <c r="AI1494" s="40" t="str">
        <f>IFERROR(VLOOKUP(AH1494,AKT!$E$4:$G$350,3,FALSE),"")</f>
        <v>0942</v>
      </c>
    </row>
    <row r="1495" spans="32:35" hidden="1">
      <c r="AF1495" s="40" t="s">
        <v>6275</v>
      </c>
      <c r="AG1495" s="40" t="s">
        <v>3489</v>
      </c>
      <c r="AH1495" s="40" t="str">
        <f t="shared" si="91"/>
        <v>A679078</v>
      </c>
      <c r="AI1495" s="40" t="str">
        <f>IFERROR(VLOOKUP(AH1495,AKT!$E$4:$G$350,3,FALSE),"")</f>
        <v>0942</v>
      </c>
    </row>
    <row r="1496" spans="32:35" hidden="1">
      <c r="AF1496" s="40" t="s">
        <v>3490</v>
      </c>
      <c r="AG1496" s="40" t="s">
        <v>3491</v>
      </c>
      <c r="AH1496" s="40" t="str">
        <f t="shared" si="91"/>
        <v>A679078</v>
      </c>
      <c r="AI1496" s="40" t="str">
        <f>IFERROR(VLOOKUP(AH1496,AKT!$E$4:$G$350,3,FALSE),"")</f>
        <v>0942</v>
      </c>
    </row>
    <row r="1497" spans="32:35" hidden="1">
      <c r="AF1497" s="40" t="s">
        <v>6276</v>
      </c>
      <c r="AG1497" s="40" t="s">
        <v>6277</v>
      </c>
      <c r="AH1497" s="40" t="str">
        <f t="shared" si="91"/>
        <v>A679078</v>
      </c>
      <c r="AI1497" s="40" t="str">
        <f>IFERROR(VLOOKUP(AH1497,AKT!$E$4:$G$350,3,FALSE),"")</f>
        <v>0942</v>
      </c>
    </row>
    <row r="1498" spans="32:35" hidden="1">
      <c r="AF1498" s="40" t="s">
        <v>6278</v>
      </c>
      <c r="AG1498" s="40" t="s">
        <v>6279</v>
      </c>
      <c r="AH1498" s="40" t="str">
        <f t="shared" si="91"/>
        <v>A679078</v>
      </c>
      <c r="AI1498" s="40" t="str">
        <f>IFERROR(VLOOKUP(AH1498,AKT!$E$4:$G$350,3,FALSE),"")</f>
        <v>0942</v>
      </c>
    </row>
    <row r="1499" spans="32:35" hidden="1">
      <c r="AF1499" s="40" t="s">
        <v>3492</v>
      </c>
      <c r="AG1499" s="40" t="s">
        <v>3493</v>
      </c>
      <c r="AH1499" s="40" t="str">
        <f t="shared" si="91"/>
        <v>A679078</v>
      </c>
      <c r="AI1499" s="40" t="str">
        <f>IFERROR(VLOOKUP(AH1499,AKT!$E$4:$G$350,3,FALSE),"")</f>
        <v>0942</v>
      </c>
    </row>
    <row r="1500" spans="32:35" hidden="1">
      <c r="AF1500" s="40" t="s">
        <v>3494</v>
      </c>
      <c r="AG1500" s="40" t="s">
        <v>3495</v>
      </c>
      <c r="AH1500" s="40" t="str">
        <f t="shared" si="91"/>
        <v>A679078</v>
      </c>
      <c r="AI1500" s="40" t="str">
        <f>IFERROR(VLOOKUP(AH1500,AKT!$E$4:$G$350,3,FALSE),"")</f>
        <v>0942</v>
      </c>
    </row>
    <row r="1501" spans="32:35" hidden="1">
      <c r="AF1501" s="40" t="s">
        <v>3496</v>
      </c>
      <c r="AG1501" s="40" t="s">
        <v>3497</v>
      </c>
      <c r="AH1501" s="40" t="str">
        <f t="shared" si="91"/>
        <v>A679078</v>
      </c>
      <c r="AI1501" s="40" t="str">
        <f>IFERROR(VLOOKUP(AH1501,AKT!$E$4:$G$350,3,FALSE),"")</f>
        <v>0942</v>
      </c>
    </row>
    <row r="1502" spans="32:35" hidden="1">
      <c r="AF1502" s="40" t="s">
        <v>3498</v>
      </c>
      <c r="AG1502" s="40" t="s">
        <v>3499</v>
      </c>
      <c r="AH1502" s="40" t="str">
        <f t="shared" si="91"/>
        <v>A679078</v>
      </c>
      <c r="AI1502" s="40" t="str">
        <f>IFERROR(VLOOKUP(AH1502,AKT!$E$4:$G$350,3,FALSE),"")</f>
        <v>0942</v>
      </c>
    </row>
    <row r="1503" spans="32:35" hidden="1">
      <c r="AF1503" s="40" t="s">
        <v>3500</v>
      </c>
      <c r="AG1503" s="40" t="s">
        <v>3501</v>
      </c>
      <c r="AH1503" s="40" t="str">
        <f t="shared" si="91"/>
        <v>A679078</v>
      </c>
      <c r="AI1503" s="40" t="str">
        <f>IFERROR(VLOOKUP(AH1503,AKT!$E$4:$G$350,3,FALSE),"")</f>
        <v>0942</v>
      </c>
    </row>
    <row r="1504" spans="32:35" hidden="1">
      <c r="AF1504" s="40" t="s">
        <v>3502</v>
      </c>
      <c r="AG1504" s="40" t="s">
        <v>3503</v>
      </c>
      <c r="AH1504" s="40" t="str">
        <f t="shared" si="91"/>
        <v>A679078</v>
      </c>
      <c r="AI1504" s="40" t="str">
        <f>IFERROR(VLOOKUP(AH1504,AKT!$E$4:$G$350,3,FALSE),"")</f>
        <v>0942</v>
      </c>
    </row>
    <row r="1505" spans="32:35" hidden="1">
      <c r="AF1505" s="40" t="s">
        <v>3504</v>
      </c>
      <c r="AG1505" s="40" t="s">
        <v>3505</v>
      </c>
      <c r="AH1505" s="40" t="str">
        <f t="shared" si="91"/>
        <v>A679078</v>
      </c>
      <c r="AI1505" s="40" t="str">
        <f>IFERROR(VLOOKUP(AH1505,AKT!$E$4:$G$350,3,FALSE),"")</f>
        <v>0942</v>
      </c>
    </row>
    <row r="1506" spans="32:35" hidden="1">
      <c r="AF1506" s="40" t="s">
        <v>3506</v>
      </c>
      <c r="AG1506" s="40" t="s">
        <v>3507</v>
      </c>
      <c r="AH1506" s="40" t="str">
        <f t="shared" si="91"/>
        <v>A679078</v>
      </c>
      <c r="AI1506" s="40" t="str">
        <f>IFERROR(VLOOKUP(AH1506,AKT!$E$4:$G$350,3,FALSE),"")</f>
        <v>0942</v>
      </c>
    </row>
    <row r="1507" spans="32:35" hidden="1">
      <c r="AF1507" s="40" t="s">
        <v>3508</v>
      </c>
      <c r="AG1507" s="40" t="s">
        <v>3509</v>
      </c>
      <c r="AH1507" s="40" t="str">
        <f t="shared" si="91"/>
        <v>A679078</v>
      </c>
      <c r="AI1507" s="40" t="str">
        <f>IFERROR(VLOOKUP(AH1507,AKT!$E$4:$G$350,3,FALSE),"")</f>
        <v>0942</v>
      </c>
    </row>
    <row r="1508" spans="32:35" hidden="1">
      <c r="AF1508" s="40" t="s">
        <v>3510</v>
      </c>
      <c r="AG1508" s="40" t="s">
        <v>3511</v>
      </c>
      <c r="AH1508" s="40" t="str">
        <f t="shared" si="91"/>
        <v>A679078</v>
      </c>
      <c r="AI1508" s="40" t="str">
        <f>IFERROR(VLOOKUP(AH1508,AKT!$E$4:$G$350,3,FALSE),"")</f>
        <v>0942</v>
      </c>
    </row>
    <row r="1509" spans="32:35" hidden="1">
      <c r="AF1509" s="40" t="s">
        <v>3512</v>
      </c>
      <c r="AG1509" s="40" t="s">
        <v>3513</v>
      </c>
      <c r="AH1509" s="40" t="str">
        <f t="shared" si="91"/>
        <v>A679078</v>
      </c>
      <c r="AI1509" s="40" t="str">
        <f>IFERROR(VLOOKUP(AH1509,AKT!$E$4:$G$350,3,FALSE),"")</f>
        <v>0942</v>
      </c>
    </row>
    <row r="1510" spans="32:35" hidden="1">
      <c r="AF1510" s="40" t="s">
        <v>3514</v>
      </c>
      <c r="AG1510" s="40" t="s">
        <v>3515</v>
      </c>
      <c r="AH1510" s="40" t="str">
        <f t="shared" si="91"/>
        <v>A679078</v>
      </c>
      <c r="AI1510" s="40" t="str">
        <f>IFERROR(VLOOKUP(AH1510,AKT!$E$4:$G$350,3,FALSE),"")</f>
        <v>0942</v>
      </c>
    </row>
    <row r="1511" spans="32:35" hidden="1">
      <c r="AF1511" s="40" t="s">
        <v>3516</v>
      </c>
      <c r="AG1511" s="40" t="s">
        <v>3517</v>
      </c>
      <c r="AH1511" s="40" t="str">
        <f t="shared" si="91"/>
        <v>A679078</v>
      </c>
      <c r="AI1511" s="40" t="str">
        <f>IFERROR(VLOOKUP(AH1511,AKT!$E$4:$G$350,3,FALSE),"")</f>
        <v>0942</v>
      </c>
    </row>
    <row r="1512" spans="32:35" hidden="1">
      <c r="AF1512" s="40" t="s">
        <v>3518</v>
      </c>
      <c r="AG1512" s="40" t="s">
        <v>3519</v>
      </c>
      <c r="AH1512" s="40" t="str">
        <f t="shared" si="91"/>
        <v>A679078</v>
      </c>
      <c r="AI1512" s="40" t="str">
        <f>IFERROR(VLOOKUP(AH1512,AKT!$E$4:$G$350,3,FALSE),"")</f>
        <v>0942</v>
      </c>
    </row>
    <row r="1513" spans="32:35" hidden="1">
      <c r="AF1513" s="40" t="s">
        <v>3520</v>
      </c>
      <c r="AG1513" s="40" t="s">
        <v>3521</v>
      </c>
      <c r="AH1513" s="40" t="str">
        <f t="shared" si="91"/>
        <v>A679078</v>
      </c>
      <c r="AI1513" s="40" t="str">
        <f>IFERROR(VLOOKUP(AH1513,AKT!$E$4:$G$350,3,FALSE),"")</f>
        <v>0942</v>
      </c>
    </row>
    <row r="1514" spans="32:35" hidden="1">
      <c r="AF1514" s="40" t="s">
        <v>3522</v>
      </c>
      <c r="AG1514" s="40" t="s">
        <v>3523</v>
      </c>
      <c r="AH1514" s="40" t="str">
        <f t="shared" si="91"/>
        <v>A679078</v>
      </c>
      <c r="AI1514" s="40" t="str">
        <f>IFERROR(VLOOKUP(AH1514,AKT!$E$4:$G$350,3,FALSE),"")</f>
        <v>0942</v>
      </c>
    </row>
    <row r="1515" spans="32:35" hidden="1">
      <c r="AF1515" s="40" t="s">
        <v>6280</v>
      </c>
      <c r="AG1515" s="40" t="s">
        <v>6281</v>
      </c>
      <c r="AH1515" s="40" t="str">
        <f t="shared" si="91"/>
        <v>A679078</v>
      </c>
      <c r="AI1515" s="40" t="str">
        <f>IFERROR(VLOOKUP(AH1515,AKT!$E$4:$G$350,3,FALSE),"")</f>
        <v>0942</v>
      </c>
    </row>
    <row r="1516" spans="32:35" hidden="1">
      <c r="AF1516" s="40" t="s">
        <v>3524</v>
      </c>
      <c r="AG1516" s="40" t="s">
        <v>3525</v>
      </c>
      <c r="AH1516" s="40" t="str">
        <f t="shared" si="91"/>
        <v>A679078</v>
      </c>
      <c r="AI1516" s="40" t="str">
        <f>IFERROR(VLOOKUP(AH1516,AKT!$E$4:$G$350,3,FALSE),"")</f>
        <v>0942</v>
      </c>
    </row>
    <row r="1517" spans="32:35" hidden="1">
      <c r="AF1517" s="40" t="s">
        <v>3526</v>
      </c>
      <c r="AG1517" s="40" t="s">
        <v>3527</v>
      </c>
      <c r="AH1517" s="40" t="str">
        <f t="shared" si="91"/>
        <v>A679078</v>
      </c>
      <c r="AI1517" s="40" t="str">
        <f>IFERROR(VLOOKUP(AH1517,AKT!$E$4:$G$350,3,FALSE),"")</f>
        <v>0942</v>
      </c>
    </row>
    <row r="1518" spans="32:35" hidden="1">
      <c r="AF1518" s="40" t="s">
        <v>6282</v>
      </c>
      <c r="AG1518" s="40" t="s">
        <v>6283</v>
      </c>
      <c r="AH1518" s="40" t="str">
        <f t="shared" si="91"/>
        <v>A679078</v>
      </c>
      <c r="AI1518" s="40" t="str">
        <f>IFERROR(VLOOKUP(AH1518,AKT!$E$4:$G$350,3,FALSE),"")</f>
        <v>0942</v>
      </c>
    </row>
    <row r="1519" spans="32:35" hidden="1">
      <c r="AF1519" s="40" t="s">
        <v>3528</v>
      </c>
      <c r="AG1519" s="40" t="s">
        <v>3529</v>
      </c>
      <c r="AH1519" s="40" t="str">
        <f t="shared" si="91"/>
        <v>A679078</v>
      </c>
      <c r="AI1519" s="40" t="str">
        <f>IFERROR(VLOOKUP(AH1519,AKT!$E$4:$G$350,3,FALSE),"")</f>
        <v>0942</v>
      </c>
    </row>
    <row r="1520" spans="32:35" hidden="1">
      <c r="AF1520" s="40" t="s">
        <v>3530</v>
      </c>
      <c r="AG1520" s="40" t="s">
        <v>3531</v>
      </c>
      <c r="AH1520" s="40" t="str">
        <f t="shared" si="91"/>
        <v>A679078</v>
      </c>
      <c r="AI1520" s="40" t="str">
        <f>IFERROR(VLOOKUP(AH1520,AKT!$E$4:$G$350,3,FALSE),"")</f>
        <v>0942</v>
      </c>
    </row>
    <row r="1521" spans="32:35" hidden="1">
      <c r="AF1521" s="40" t="s">
        <v>6284</v>
      </c>
      <c r="AG1521" s="40" t="s">
        <v>6285</v>
      </c>
      <c r="AH1521" s="40" t="str">
        <f t="shared" si="91"/>
        <v>A679078</v>
      </c>
      <c r="AI1521" s="40" t="str">
        <f>IFERROR(VLOOKUP(AH1521,AKT!$E$4:$G$350,3,FALSE),"")</f>
        <v>0942</v>
      </c>
    </row>
    <row r="1522" spans="32:35" hidden="1">
      <c r="AF1522" s="40" t="s">
        <v>3532</v>
      </c>
      <c r="AG1522" s="40" t="s">
        <v>3533</v>
      </c>
      <c r="AH1522" s="40" t="str">
        <f t="shared" si="91"/>
        <v>A679078</v>
      </c>
      <c r="AI1522" s="40" t="str">
        <f>IFERROR(VLOOKUP(AH1522,AKT!$E$4:$G$350,3,FALSE),"")</f>
        <v>0942</v>
      </c>
    </row>
    <row r="1523" spans="32:35" hidden="1">
      <c r="AF1523" s="40" t="s">
        <v>3534</v>
      </c>
      <c r="AG1523" s="40" t="s">
        <v>3535</v>
      </c>
      <c r="AH1523" s="40" t="str">
        <f t="shared" si="91"/>
        <v>A679078</v>
      </c>
      <c r="AI1523" s="40" t="str">
        <f>IFERROR(VLOOKUP(AH1523,AKT!$E$4:$G$350,3,FALSE),"")</f>
        <v>0942</v>
      </c>
    </row>
    <row r="1524" spans="32:35" hidden="1">
      <c r="AF1524" s="40" t="s">
        <v>3536</v>
      </c>
      <c r="AG1524" s="40" t="s">
        <v>3537</v>
      </c>
      <c r="AH1524" s="40" t="str">
        <f t="shared" si="91"/>
        <v>A679078</v>
      </c>
      <c r="AI1524" s="40" t="str">
        <f>IFERROR(VLOOKUP(AH1524,AKT!$E$4:$G$350,3,FALSE),"")</f>
        <v>0942</v>
      </c>
    </row>
    <row r="1525" spans="32:35" hidden="1">
      <c r="AF1525" s="40" t="s">
        <v>3538</v>
      </c>
      <c r="AG1525" s="40" t="s">
        <v>3539</v>
      </c>
      <c r="AH1525" s="40" t="str">
        <f t="shared" si="91"/>
        <v>A679078</v>
      </c>
      <c r="AI1525" s="40" t="str">
        <f>IFERROR(VLOOKUP(AH1525,AKT!$E$4:$G$350,3,FALSE),"")</f>
        <v>0942</v>
      </c>
    </row>
    <row r="1526" spans="32:35" hidden="1">
      <c r="AF1526" s="40" t="s">
        <v>3540</v>
      </c>
      <c r="AG1526" s="40" t="s">
        <v>3541</v>
      </c>
      <c r="AH1526" s="40" t="str">
        <f t="shared" si="91"/>
        <v>A679078</v>
      </c>
      <c r="AI1526" s="40" t="str">
        <f>IFERROR(VLOOKUP(AH1526,AKT!$E$4:$G$350,3,FALSE),"")</f>
        <v>0942</v>
      </c>
    </row>
    <row r="1527" spans="32:35" hidden="1">
      <c r="AF1527" s="40" t="s">
        <v>3542</v>
      </c>
      <c r="AG1527" s="40" t="s">
        <v>3543</v>
      </c>
      <c r="AH1527" s="40" t="str">
        <f t="shared" si="91"/>
        <v>A679078</v>
      </c>
      <c r="AI1527" s="40" t="str">
        <f>IFERROR(VLOOKUP(AH1527,AKT!$E$4:$G$350,3,FALSE),"")</f>
        <v>0942</v>
      </c>
    </row>
    <row r="1528" spans="32:35" hidden="1">
      <c r="AF1528" s="40" t="s">
        <v>3544</v>
      </c>
      <c r="AG1528" s="40" t="s">
        <v>3545</v>
      </c>
      <c r="AH1528" s="40" t="str">
        <f t="shared" si="91"/>
        <v>A679078</v>
      </c>
      <c r="AI1528" s="40" t="str">
        <f>IFERROR(VLOOKUP(AH1528,AKT!$E$4:$G$350,3,FALSE),"")</f>
        <v>0942</v>
      </c>
    </row>
    <row r="1529" spans="32:35" hidden="1">
      <c r="AF1529" s="40" t="s">
        <v>3546</v>
      </c>
      <c r="AG1529" s="40" t="s">
        <v>3547</v>
      </c>
      <c r="AH1529" s="40" t="str">
        <f t="shared" si="91"/>
        <v>A679078</v>
      </c>
      <c r="AI1529" s="40" t="str">
        <f>IFERROR(VLOOKUP(AH1529,AKT!$E$4:$G$350,3,FALSE),"")</f>
        <v>0942</v>
      </c>
    </row>
    <row r="1530" spans="32:35" hidden="1">
      <c r="AF1530" s="40" t="s">
        <v>3548</v>
      </c>
      <c r="AG1530" s="40" t="s">
        <v>3549</v>
      </c>
      <c r="AH1530" s="40" t="str">
        <f t="shared" si="91"/>
        <v>A679078</v>
      </c>
      <c r="AI1530" s="40" t="str">
        <f>IFERROR(VLOOKUP(AH1530,AKT!$E$4:$G$350,3,FALSE),"")</f>
        <v>0942</v>
      </c>
    </row>
    <row r="1531" spans="32:35" hidden="1">
      <c r="AF1531" s="40" t="s">
        <v>3550</v>
      </c>
      <c r="AG1531" s="40" t="s">
        <v>3551</v>
      </c>
      <c r="AH1531" s="40" t="str">
        <f t="shared" si="91"/>
        <v>A679078</v>
      </c>
      <c r="AI1531" s="40" t="str">
        <f>IFERROR(VLOOKUP(AH1531,AKT!$E$4:$G$350,3,FALSE),"")</f>
        <v>0942</v>
      </c>
    </row>
    <row r="1532" spans="32:35" hidden="1">
      <c r="AF1532" s="40" t="s">
        <v>3552</v>
      </c>
      <c r="AG1532" s="40" t="s">
        <v>3553</v>
      </c>
      <c r="AH1532" s="40" t="str">
        <f t="shared" si="91"/>
        <v>A679078</v>
      </c>
      <c r="AI1532" s="40" t="str">
        <f>IFERROR(VLOOKUP(AH1532,AKT!$E$4:$G$350,3,FALSE),"")</f>
        <v>0942</v>
      </c>
    </row>
    <row r="1533" spans="32:35" hidden="1">
      <c r="AF1533" s="40" t="s">
        <v>3554</v>
      </c>
      <c r="AG1533" s="40" t="s">
        <v>3555</v>
      </c>
      <c r="AH1533" s="40" t="str">
        <f t="shared" si="91"/>
        <v>A679078</v>
      </c>
      <c r="AI1533" s="40" t="str">
        <f>IFERROR(VLOOKUP(AH1533,AKT!$E$4:$G$350,3,FALSE),"")</f>
        <v>0942</v>
      </c>
    </row>
    <row r="1534" spans="32:35" hidden="1">
      <c r="AF1534" s="40" t="s">
        <v>3556</v>
      </c>
      <c r="AG1534" s="40" t="s">
        <v>3557</v>
      </c>
      <c r="AH1534" s="40" t="str">
        <f t="shared" si="91"/>
        <v>A679078</v>
      </c>
      <c r="AI1534" s="40" t="str">
        <f>IFERROR(VLOOKUP(AH1534,AKT!$E$4:$G$350,3,FALSE),"")</f>
        <v>0942</v>
      </c>
    </row>
    <row r="1535" spans="32:35" hidden="1">
      <c r="AF1535" s="40" t="s">
        <v>3558</v>
      </c>
      <c r="AG1535" s="40" t="s">
        <v>3559</v>
      </c>
      <c r="AH1535" s="40" t="str">
        <f t="shared" si="91"/>
        <v>A679078</v>
      </c>
      <c r="AI1535" s="40" t="str">
        <f>IFERROR(VLOOKUP(AH1535,AKT!$E$4:$G$350,3,FALSE),"")</f>
        <v>0942</v>
      </c>
    </row>
    <row r="1536" spans="32:35" hidden="1">
      <c r="AF1536" s="40" t="s">
        <v>3560</v>
      </c>
      <c r="AG1536" s="40" t="s">
        <v>3561</v>
      </c>
      <c r="AH1536" s="40" t="str">
        <f t="shared" si="91"/>
        <v>A679078</v>
      </c>
      <c r="AI1536" s="40" t="str">
        <f>IFERROR(VLOOKUP(AH1536,AKT!$E$4:$G$350,3,FALSE),"")</f>
        <v>0942</v>
      </c>
    </row>
    <row r="1537" spans="32:35" hidden="1">
      <c r="AF1537" s="40" t="s">
        <v>3562</v>
      </c>
      <c r="AG1537" s="40" t="s">
        <v>3563</v>
      </c>
      <c r="AH1537" s="40" t="str">
        <f t="shared" si="91"/>
        <v>A679078</v>
      </c>
      <c r="AI1537" s="40" t="str">
        <f>IFERROR(VLOOKUP(AH1537,AKT!$E$4:$G$350,3,FALSE),"")</f>
        <v>0942</v>
      </c>
    </row>
    <row r="1538" spans="32:35" hidden="1">
      <c r="AF1538" s="40" t="s">
        <v>3564</v>
      </c>
      <c r="AG1538" s="40" t="s">
        <v>3565</v>
      </c>
      <c r="AH1538" s="40" t="str">
        <f t="shared" si="91"/>
        <v>A679078</v>
      </c>
      <c r="AI1538" s="40" t="str">
        <f>IFERROR(VLOOKUP(AH1538,AKT!$E$4:$G$350,3,FALSE),"")</f>
        <v>0942</v>
      </c>
    </row>
    <row r="1539" spans="32:35" hidden="1">
      <c r="AF1539" s="40" t="s">
        <v>3566</v>
      </c>
      <c r="AG1539" s="40" t="s">
        <v>3567</v>
      </c>
      <c r="AH1539" s="40" t="str">
        <f t="shared" si="91"/>
        <v>A679078</v>
      </c>
      <c r="AI1539" s="40" t="str">
        <f>IFERROR(VLOOKUP(AH1539,AKT!$E$4:$G$350,3,FALSE),"")</f>
        <v>0942</v>
      </c>
    </row>
    <row r="1540" spans="32:35" hidden="1">
      <c r="AF1540" s="40" t="s">
        <v>3568</v>
      </c>
      <c r="AG1540" s="40" t="s">
        <v>3569</v>
      </c>
      <c r="AH1540" s="40" t="str">
        <f t="shared" si="91"/>
        <v>A679078</v>
      </c>
      <c r="AI1540" s="40" t="str">
        <f>IFERROR(VLOOKUP(AH1540,AKT!$E$4:$G$350,3,FALSE),"")</f>
        <v>0942</v>
      </c>
    </row>
    <row r="1541" spans="32:35" hidden="1">
      <c r="AF1541" s="40" t="s">
        <v>3570</v>
      </c>
      <c r="AG1541" s="40" t="s">
        <v>3571</v>
      </c>
      <c r="AH1541" s="40" t="str">
        <f t="shared" si="91"/>
        <v>A679078</v>
      </c>
      <c r="AI1541" s="40" t="str">
        <f>IFERROR(VLOOKUP(AH1541,AKT!$E$4:$G$350,3,FALSE),"")</f>
        <v>0942</v>
      </c>
    </row>
    <row r="1542" spans="32:35" hidden="1">
      <c r="AF1542" s="40" t="s">
        <v>3572</v>
      </c>
      <c r="AG1542" s="40" t="s">
        <v>3573</v>
      </c>
      <c r="AH1542" s="40" t="str">
        <f t="shared" si="91"/>
        <v>A679078</v>
      </c>
      <c r="AI1542" s="40" t="str">
        <f>IFERROR(VLOOKUP(AH1542,AKT!$E$4:$G$350,3,FALSE),"")</f>
        <v>0942</v>
      </c>
    </row>
    <row r="1543" spans="32:35" hidden="1">
      <c r="AF1543" s="40" t="s">
        <v>3574</v>
      </c>
      <c r="AG1543" s="40" t="s">
        <v>3575</v>
      </c>
      <c r="AH1543" s="40" t="str">
        <f t="shared" si="91"/>
        <v>A679078</v>
      </c>
      <c r="AI1543" s="40" t="str">
        <f>IFERROR(VLOOKUP(AH1543,AKT!$E$4:$G$350,3,FALSE),"")</f>
        <v>0942</v>
      </c>
    </row>
    <row r="1544" spans="32:35" hidden="1">
      <c r="AF1544" s="40" t="s">
        <v>3576</v>
      </c>
      <c r="AG1544" s="40" t="s">
        <v>3577</v>
      </c>
      <c r="AH1544" s="40" t="str">
        <f t="shared" si="91"/>
        <v>A679078</v>
      </c>
      <c r="AI1544" s="40" t="str">
        <f>IFERROR(VLOOKUP(AH1544,AKT!$E$4:$G$350,3,FALSE),"")</f>
        <v>0942</v>
      </c>
    </row>
    <row r="1545" spans="32:35" hidden="1">
      <c r="AF1545" s="40" t="s">
        <v>3578</v>
      </c>
      <c r="AG1545" s="40" t="s">
        <v>3579</v>
      </c>
      <c r="AH1545" s="40" t="str">
        <f t="shared" ref="AH1545:AH1608" si="92">LEFT(AF1545,7)</f>
        <v>A679078</v>
      </c>
      <c r="AI1545" s="40" t="str">
        <f>IFERROR(VLOOKUP(AH1545,AKT!$E$4:$G$350,3,FALSE),"")</f>
        <v>0942</v>
      </c>
    </row>
    <row r="1546" spans="32:35" hidden="1">
      <c r="AF1546" s="40" t="s">
        <v>3580</v>
      </c>
      <c r="AG1546" s="40" t="s">
        <v>3581</v>
      </c>
      <c r="AH1546" s="40" t="str">
        <f t="shared" si="92"/>
        <v>A679078</v>
      </c>
      <c r="AI1546" s="40" t="str">
        <f>IFERROR(VLOOKUP(AH1546,AKT!$E$4:$G$350,3,FALSE),"")</f>
        <v>0942</v>
      </c>
    </row>
    <row r="1547" spans="32:35" hidden="1">
      <c r="AF1547" s="40" t="s">
        <v>3582</v>
      </c>
      <c r="AG1547" s="40" t="s">
        <v>3583</v>
      </c>
      <c r="AH1547" s="40" t="str">
        <f t="shared" si="92"/>
        <v>A679078</v>
      </c>
      <c r="AI1547" s="40" t="str">
        <f>IFERROR(VLOOKUP(AH1547,AKT!$E$4:$G$350,3,FALSE),"")</f>
        <v>0942</v>
      </c>
    </row>
    <row r="1548" spans="32:35" hidden="1">
      <c r="AF1548" s="40" t="s">
        <v>3584</v>
      </c>
      <c r="AG1548" s="40" t="s">
        <v>2020</v>
      </c>
      <c r="AH1548" s="40" t="str">
        <f t="shared" si="92"/>
        <v>A679078</v>
      </c>
      <c r="AI1548" s="40" t="str">
        <f>IFERROR(VLOOKUP(AH1548,AKT!$E$4:$G$350,3,FALSE),"")</f>
        <v>0942</v>
      </c>
    </row>
    <row r="1549" spans="32:35" hidden="1">
      <c r="AF1549" s="40" t="s">
        <v>3585</v>
      </c>
      <c r="AG1549" s="40" t="s">
        <v>3586</v>
      </c>
      <c r="AH1549" s="40" t="str">
        <f t="shared" si="92"/>
        <v>A679078</v>
      </c>
      <c r="AI1549" s="40" t="str">
        <f>IFERROR(VLOOKUP(AH1549,AKT!$E$4:$G$350,3,FALSE),"")</f>
        <v>0942</v>
      </c>
    </row>
    <row r="1550" spans="32:35" hidden="1">
      <c r="AF1550" s="40" t="s">
        <v>6286</v>
      </c>
      <c r="AG1550" s="40" t="s">
        <v>6287</v>
      </c>
      <c r="AH1550" s="40" t="str">
        <f t="shared" si="92"/>
        <v>A679078</v>
      </c>
      <c r="AI1550" s="40" t="str">
        <f>IFERROR(VLOOKUP(AH1550,AKT!$E$4:$G$350,3,FALSE),"")</f>
        <v>0942</v>
      </c>
    </row>
    <row r="1551" spans="32:35" hidden="1">
      <c r="AF1551" s="40" t="s">
        <v>6288</v>
      </c>
      <c r="AG1551" s="40" t="s">
        <v>6289</v>
      </c>
      <c r="AH1551" s="40" t="str">
        <f t="shared" si="92"/>
        <v>A679078</v>
      </c>
      <c r="AI1551" s="40" t="str">
        <f>IFERROR(VLOOKUP(AH1551,AKT!$E$4:$G$350,3,FALSE),"")</f>
        <v>0942</v>
      </c>
    </row>
    <row r="1552" spans="32:35" hidden="1">
      <c r="AF1552" s="40" t="s">
        <v>6290</v>
      </c>
      <c r="AG1552" s="40" t="s">
        <v>6289</v>
      </c>
      <c r="AH1552" s="40" t="str">
        <f t="shared" si="92"/>
        <v>A679078</v>
      </c>
      <c r="AI1552" s="40" t="str">
        <f>IFERROR(VLOOKUP(AH1552,AKT!$E$4:$G$350,3,FALSE),"")</f>
        <v>0942</v>
      </c>
    </row>
    <row r="1553" spans="32:35" hidden="1">
      <c r="AF1553" s="40" t="s">
        <v>6291</v>
      </c>
      <c r="AG1553" s="40" t="s">
        <v>6292</v>
      </c>
      <c r="AH1553" s="40" t="str">
        <f t="shared" si="92"/>
        <v>A679078</v>
      </c>
      <c r="AI1553" s="40" t="str">
        <f>IFERROR(VLOOKUP(AH1553,AKT!$E$4:$G$350,3,FALSE),"")</f>
        <v>0942</v>
      </c>
    </row>
    <row r="1554" spans="32:35" hidden="1">
      <c r="AF1554" s="40" t="s">
        <v>6293</v>
      </c>
      <c r="AG1554" s="40" t="s">
        <v>6294</v>
      </c>
      <c r="AH1554" s="40" t="str">
        <f t="shared" si="92"/>
        <v>A679078</v>
      </c>
      <c r="AI1554" s="40" t="str">
        <f>IFERROR(VLOOKUP(AH1554,AKT!$E$4:$G$350,3,FALSE),"")</f>
        <v>0942</v>
      </c>
    </row>
    <row r="1555" spans="32:35" hidden="1">
      <c r="AF1555" s="40" t="s">
        <v>6295</v>
      </c>
      <c r="AG1555" s="40" t="s">
        <v>6296</v>
      </c>
      <c r="AH1555" s="40" t="str">
        <f t="shared" si="92"/>
        <v>A679078</v>
      </c>
      <c r="AI1555" s="40" t="str">
        <f>IFERROR(VLOOKUP(AH1555,AKT!$E$4:$G$350,3,FALSE),"")</f>
        <v>0942</v>
      </c>
    </row>
    <row r="1556" spans="32:35" hidden="1">
      <c r="AF1556" s="40" t="s">
        <v>6297</v>
      </c>
      <c r="AG1556" s="40" t="s">
        <v>6298</v>
      </c>
      <c r="AH1556" s="40" t="str">
        <f t="shared" si="92"/>
        <v>A679078</v>
      </c>
      <c r="AI1556" s="40" t="str">
        <f>IFERROR(VLOOKUP(AH1556,AKT!$E$4:$G$350,3,FALSE),"")</f>
        <v>0942</v>
      </c>
    </row>
    <row r="1557" spans="32:35" hidden="1">
      <c r="AF1557" s="40" t="s">
        <v>6299</v>
      </c>
      <c r="AG1557" s="40" t="s">
        <v>6300</v>
      </c>
      <c r="AH1557" s="40" t="str">
        <f t="shared" si="92"/>
        <v>A679078</v>
      </c>
      <c r="AI1557" s="40" t="str">
        <f>IFERROR(VLOOKUP(AH1557,AKT!$E$4:$G$350,3,FALSE),"")</f>
        <v>0942</v>
      </c>
    </row>
    <row r="1558" spans="32:35" hidden="1">
      <c r="AF1558" s="40" t="s">
        <v>6301</v>
      </c>
      <c r="AG1558" s="40" t="s">
        <v>6302</v>
      </c>
      <c r="AH1558" s="40" t="str">
        <f t="shared" si="92"/>
        <v>A679078</v>
      </c>
      <c r="AI1558" s="40" t="str">
        <f>IFERROR(VLOOKUP(AH1558,AKT!$E$4:$G$350,3,FALSE),"")</f>
        <v>0942</v>
      </c>
    </row>
    <row r="1559" spans="32:35" hidden="1">
      <c r="AF1559" s="40" t="s">
        <v>6303</v>
      </c>
      <c r="AG1559" s="40" t="s">
        <v>6304</v>
      </c>
      <c r="AH1559" s="40" t="str">
        <f t="shared" si="92"/>
        <v>A679078</v>
      </c>
      <c r="AI1559" s="40" t="str">
        <f>IFERROR(VLOOKUP(AH1559,AKT!$E$4:$G$350,3,FALSE),"")</f>
        <v>0942</v>
      </c>
    </row>
    <row r="1560" spans="32:35" hidden="1">
      <c r="AF1560" s="40" t="s">
        <v>6305</v>
      </c>
      <c r="AG1560" s="40" t="s">
        <v>6306</v>
      </c>
      <c r="AH1560" s="40" t="str">
        <f t="shared" si="92"/>
        <v>A679078</v>
      </c>
      <c r="AI1560" s="40" t="str">
        <f>IFERROR(VLOOKUP(AH1560,AKT!$E$4:$G$350,3,FALSE),"")</f>
        <v>0942</v>
      </c>
    </row>
    <row r="1561" spans="32:35" hidden="1">
      <c r="AF1561" s="40" t="s">
        <v>6307</v>
      </c>
      <c r="AG1561" s="40" t="s">
        <v>6308</v>
      </c>
      <c r="AH1561" s="40" t="str">
        <f t="shared" si="92"/>
        <v>A679078</v>
      </c>
      <c r="AI1561" s="40" t="str">
        <f>IFERROR(VLOOKUP(AH1561,AKT!$E$4:$G$350,3,FALSE),"")</f>
        <v>0942</v>
      </c>
    </row>
    <row r="1562" spans="32:35" hidden="1">
      <c r="AF1562" s="40" t="s">
        <v>6309</v>
      </c>
      <c r="AG1562" s="40" t="s">
        <v>6310</v>
      </c>
      <c r="AH1562" s="40" t="str">
        <f t="shared" si="92"/>
        <v>A679078</v>
      </c>
      <c r="AI1562" s="40" t="str">
        <f>IFERROR(VLOOKUP(AH1562,AKT!$E$4:$G$350,3,FALSE),"")</f>
        <v>0942</v>
      </c>
    </row>
    <row r="1563" spans="32:35" hidden="1">
      <c r="AF1563" s="40" t="s">
        <v>6311</v>
      </c>
      <c r="AG1563" s="40" t="s">
        <v>6312</v>
      </c>
      <c r="AH1563" s="40" t="str">
        <f t="shared" si="92"/>
        <v>A679078</v>
      </c>
      <c r="AI1563" s="40" t="str">
        <f>IFERROR(VLOOKUP(AH1563,AKT!$E$4:$G$350,3,FALSE),"")</f>
        <v>0942</v>
      </c>
    </row>
    <row r="1564" spans="32:35" hidden="1">
      <c r="AF1564" s="40" t="s">
        <v>6313</v>
      </c>
      <c r="AG1564" s="40" t="s">
        <v>6314</v>
      </c>
      <c r="AH1564" s="40" t="str">
        <f t="shared" si="92"/>
        <v>A679078</v>
      </c>
      <c r="AI1564" s="40" t="str">
        <f>IFERROR(VLOOKUP(AH1564,AKT!$E$4:$G$350,3,FALSE),"")</f>
        <v>0942</v>
      </c>
    </row>
    <row r="1565" spans="32:35" hidden="1">
      <c r="AF1565" s="40" t="s">
        <v>6315</v>
      </c>
      <c r="AG1565" s="40" t="s">
        <v>6316</v>
      </c>
      <c r="AH1565" s="40" t="str">
        <f t="shared" si="92"/>
        <v>A679078</v>
      </c>
      <c r="AI1565" s="40" t="str">
        <f>IFERROR(VLOOKUP(AH1565,AKT!$E$4:$G$350,3,FALSE),"")</f>
        <v>0942</v>
      </c>
    </row>
    <row r="1566" spans="32:35" hidden="1">
      <c r="AF1566" s="40" t="s">
        <v>6317</v>
      </c>
      <c r="AG1566" s="40" t="s">
        <v>6318</v>
      </c>
      <c r="AH1566" s="40" t="str">
        <f t="shared" si="92"/>
        <v>A679078</v>
      </c>
      <c r="AI1566" s="40" t="str">
        <f>IFERROR(VLOOKUP(AH1566,AKT!$E$4:$G$350,3,FALSE),"")</f>
        <v>0942</v>
      </c>
    </row>
    <row r="1567" spans="32:35" hidden="1">
      <c r="AF1567" s="40" t="s">
        <v>6319</v>
      </c>
      <c r="AG1567" s="40" t="s">
        <v>6320</v>
      </c>
      <c r="AH1567" s="40" t="str">
        <f t="shared" si="92"/>
        <v>A679078</v>
      </c>
      <c r="AI1567" s="40" t="str">
        <f>IFERROR(VLOOKUP(AH1567,AKT!$E$4:$G$350,3,FALSE),"")</f>
        <v>0942</v>
      </c>
    </row>
    <row r="1568" spans="32:35" hidden="1">
      <c r="AF1568" s="40" t="s">
        <v>6321</v>
      </c>
      <c r="AG1568" s="40" t="s">
        <v>6322</v>
      </c>
      <c r="AH1568" s="40" t="str">
        <f t="shared" si="92"/>
        <v>A679078</v>
      </c>
      <c r="AI1568" s="40" t="str">
        <f>IFERROR(VLOOKUP(AH1568,AKT!$E$4:$G$350,3,FALSE),"")</f>
        <v>0942</v>
      </c>
    </row>
    <row r="1569" spans="32:35" hidden="1">
      <c r="AF1569" s="40" t="s">
        <v>6323</v>
      </c>
      <c r="AG1569" s="40" t="s">
        <v>6324</v>
      </c>
      <c r="AH1569" s="40" t="str">
        <f t="shared" si="92"/>
        <v>A679078</v>
      </c>
      <c r="AI1569" s="40" t="str">
        <f>IFERROR(VLOOKUP(AH1569,AKT!$E$4:$G$350,3,FALSE),"")</f>
        <v>0942</v>
      </c>
    </row>
    <row r="1570" spans="32:35" hidden="1">
      <c r="AF1570" s="40" t="s">
        <v>6325</v>
      </c>
      <c r="AG1570" s="40" t="s">
        <v>6326</v>
      </c>
      <c r="AH1570" s="40" t="str">
        <f t="shared" si="92"/>
        <v>A679078</v>
      </c>
      <c r="AI1570" s="40" t="str">
        <f>IFERROR(VLOOKUP(AH1570,AKT!$E$4:$G$350,3,FALSE),"")</f>
        <v>0942</v>
      </c>
    </row>
    <row r="1571" spans="32:35" hidden="1">
      <c r="AF1571" s="40" t="s">
        <v>6327</v>
      </c>
      <c r="AG1571" s="40" t="s">
        <v>6328</v>
      </c>
      <c r="AH1571" s="40" t="str">
        <f t="shared" si="92"/>
        <v>A679078</v>
      </c>
      <c r="AI1571" s="40" t="str">
        <f>IFERROR(VLOOKUP(AH1571,AKT!$E$4:$G$350,3,FALSE),"")</f>
        <v>0942</v>
      </c>
    </row>
    <row r="1572" spans="32:35" hidden="1">
      <c r="AF1572" s="40" t="s">
        <v>6329</v>
      </c>
      <c r="AG1572" s="40" t="s">
        <v>6330</v>
      </c>
      <c r="AH1572" s="40" t="str">
        <f t="shared" si="92"/>
        <v>A679078</v>
      </c>
      <c r="AI1572" s="40" t="str">
        <f>IFERROR(VLOOKUP(AH1572,AKT!$E$4:$G$350,3,FALSE),"")</f>
        <v>0942</v>
      </c>
    </row>
    <row r="1573" spans="32:35" hidden="1">
      <c r="AF1573" s="40" t="s">
        <v>6331</v>
      </c>
      <c r="AG1573" s="40" t="s">
        <v>6332</v>
      </c>
      <c r="AH1573" s="40" t="str">
        <f t="shared" si="92"/>
        <v>A679078</v>
      </c>
      <c r="AI1573" s="40" t="str">
        <f>IFERROR(VLOOKUP(AH1573,AKT!$E$4:$G$350,3,FALSE),"")</f>
        <v>0942</v>
      </c>
    </row>
    <row r="1574" spans="32:35" hidden="1">
      <c r="AF1574" s="40" t="s">
        <v>6333</v>
      </c>
      <c r="AG1574" s="40" t="s">
        <v>6334</v>
      </c>
      <c r="AH1574" s="40" t="str">
        <f t="shared" si="92"/>
        <v>A679078</v>
      </c>
      <c r="AI1574" s="40" t="str">
        <f>IFERROR(VLOOKUP(AH1574,AKT!$E$4:$G$350,3,FALSE),"")</f>
        <v>0942</v>
      </c>
    </row>
    <row r="1575" spans="32:35" hidden="1">
      <c r="AF1575" s="40" t="s">
        <v>6335</v>
      </c>
      <c r="AG1575" s="40" t="s">
        <v>6336</v>
      </c>
      <c r="AH1575" s="40" t="str">
        <f t="shared" si="92"/>
        <v>A679078</v>
      </c>
      <c r="AI1575" s="40" t="str">
        <f>IFERROR(VLOOKUP(AH1575,AKT!$E$4:$G$350,3,FALSE),"")</f>
        <v>0942</v>
      </c>
    </row>
    <row r="1576" spans="32:35" hidden="1">
      <c r="AF1576" s="40" t="s">
        <v>6337</v>
      </c>
      <c r="AG1576" s="40" t="s">
        <v>6338</v>
      </c>
      <c r="AH1576" s="40" t="str">
        <f t="shared" si="92"/>
        <v>A679078</v>
      </c>
      <c r="AI1576" s="40" t="str">
        <f>IFERROR(VLOOKUP(AH1576,AKT!$E$4:$G$350,3,FALSE),"")</f>
        <v>0942</v>
      </c>
    </row>
    <row r="1577" spans="32:35" hidden="1">
      <c r="AF1577" s="40" t="s">
        <v>6339</v>
      </c>
      <c r="AG1577" s="40" t="s">
        <v>6340</v>
      </c>
      <c r="AH1577" s="40" t="str">
        <f t="shared" si="92"/>
        <v>A679078</v>
      </c>
      <c r="AI1577" s="40" t="str">
        <f>IFERROR(VLOOKUP(AH1577,AKT!$E$4:$G$350,3,FALSE),"")</f>
        <v>0942</v>
      </c>
    </row>
    <row r="1578" spans="32:35" hidden="1">
      <c r="AF1578" s="40" t="s">
        <v>6341</v>
      </c>
      <c r="AG1578" s="40" t="s">
        <v>6342</v>
      </c>
      <c r="AH1578" s="40" t="str">
        <f t="shared" si="92"/>
        <v>A679078</v>
      </c>
      <c r="AI1578" s="40" t="str">
        <f>IFERROR(VLOOKUP(AH1578,AKT!$E$4:$G$350,3,FALSE),"")</f>
        <v>0942</v>
      </c>
    </row>
    <row r="1579" spans="32:35" hidden="1">
      <c r="AF1579" s="40" t="s">
        <v>6343</v>
      </c>
      <c r="AG1579" s="40" t="s">
        <v>6344</v>
      </c>
      <c r="AH1579" s="40" t="str">
        <f t="shared" si="92"/>
        <v>A679078</v>
      </c>
      <c r="AI1579" s="40" t="str">
        <f>IFERROR(VLOOKUP(AH1579,AKT!$E$4:$G$350,3,FALSE),"")</f>
        <v>0942</v>
      </c>
    </row>
    <row r="1580" spans="32:35" hidden="1">
      <c r="AF1580" s="40" t="s">
        <v>6345</v>
      </c>
      <c r="AG1580" s="40" t="s">
        <v>6346</v>
      </c>
      <c r="AH1580" s="40" t="str">
        <f t="shared" si="92"/>
        <v>A679078</v>
      </c>
      <c r="AI1580" s="40" t="str">
        <f>IFERROR(VLOOKUP(AH1580,AKT!$E$4:$G$350,3,FALSE),"")</f>
        <v>0942</v>
      </c>
    </row>
    <row r="1581" spans="32:35" hidden="1">
      <c r="AF1581" s="40" t="s">
        <v>6347</v>
      </c>
      <c r="AG1581" s="40" t="s">
        <v>6348</v>
      </c>
      <c r="AH1581" s="40" t="str">
        <f t="shared" si="92"/>
        <v>A679078</v>
      </c>
      <c r="AI1581" s="40" t="str">
        <f>IFERROR(VLOOKUP(AH1581,AKT!$E$4:$G$350,3,FALSE),"")</f>
        <v>0942</v>
      </c>
    </row>
    <row r="1582" spans="32:35" hidden="1">
      <c r="AF1582" s="40" t="s">
        <v>6349</v>
      </c>
      <c r="AG1582" s="40" t="s">
        <v>6350</v>
      </c>
      <c r="AH1582" s="40" t="str">
        <f t="shared" si="92"/>
        <v>A679078</v>
      </c>
      <c r="AI1582" s="40" t="str">
        <f>IFERROR(VLOOKUP(AH1582,AKT!$E$4:$G$350,3,FALSE),"")</f>
        <v>0942</v>
      </c>
    </row>
    <row r="1583" spans="32:35" hidden="1">
      <c r="AF1583" s="40" t="s">
        <v>6351</v>
      </c>
      <c r="AG1583" s="40" t="s">
        <v>6352</v>
      </c>
      <c r="AH1583" s="40" t="str">
        <f t="shared" si="92"/>
        <v>A679078</v>
      </c>
      <c r="AI1583" s="40" t="str">
        <f>IFERROR(VLOOKUP(AH1583,AKT!$E$4:$G$350,3,FALSE),"")</f>
        <v>0942</v>
      </c>
    </row>
    <row r="1584" spans="32:35" hidden="1">
      <c r="AF1584" s="40" t="s">
        <v>6353</v>
      </c>
      <c r="AG1584" s="40" t="s">
        <v>6354</v>
      </c>
      <c r="AH1584" s="40" t="str">
        <f t="shared" si="92"/>
        <v>A679078</v>
      </c>
      <c r="AI1584" s="40" t="str">
        <f>IFERROR(VLOOKUP(AH1584,AKT!$E$4:$G$350,3,FALSE),"")</f>
        <v>0942</v>
      </c>
    </row>
    <row r="1585" spans="32:35" hidden="1">
      <c r="AF1585" s="40" t="s">
        <v>6355</v>
      </c>
      <c r="AG1585" s="40" t="s">
        <v>6356</v>
      </c>
      <c r="AH1585" s="40" t="str">
        <f t="shared" si="92"/>
        <v>A679078</v>
      </c>
      <c r="AI1585" s="40" t="str">
        <f>IFERROR(VLOOKUP(AH1585,AKT!$E$4:$G$350,3,FALSE),"")</f>
        <v>0942</v>
      </c>
    </row>
    <row r="1586" spans="32:35" hidden="1">
      <c r="AF1586" s="40" t="s">
        <v>6357</v>
      </c>
      <c r="AG1586" s="40" t="s">
        <v>6358</v>
      </c>
      <c r="AH1586" s="40" t="str">
        <f t="shared" si="92"/>
        <v>A679078</v>
      </c>
      <c r="AI1586" s="40" t="str">
        <f>IFERROR(VLOOKUP(AH1586,AKT!$E$4:$G$350,3,FALSE),"")</f>
        <v>0942</v>
      </c>
    </row>
    <row r="1587" spans="32:35" hidden="1">
      <c r="AF1587" s="40" t="s">
        <v>6359</v>
      </c>
      <c r="AG1587" s="40" t="s">
        <v>6360</v>
      </c>
      <c r="AH1587" s="40" t="str">
        <f t="shared" si="92"/>
        <v>A679078</v>
      </c>
      <c r="AI1587" s="40" t="str">
        <f>IFERROR(VLOOKUP(AH1587,AKT!$E$4:$G$350,3,FALSE),"")</f>
        <v>0942</v>
      </c>
    </row>
    <row r="1588" spans="32:35" hidden="1">
      <c r="AF1588" s="40" t="s">
        <v>6361</v>
      </c>
      <c r="AG1588" s="40" t="s">
        <v>6362</v>
      </c>
      <c r="AH1588" s="40" t="str">
        <f t="shared" si="92"/>
        <v>A679078</v>
      </c>
      <c r="AI1588" s="40" t="str">
        <f>IFERROR(VLOOKUP(AH1588,AKT!$E$4:$G$350,3,FALSE),"")</f>
        <v>0942</v>
      </c>
    </row>
    <row r="1589" spans="32:35" hidden="1">
      <c r="AF1589" s="40" t="s">
        <v>6363</v>
      </c>
      <c r="AG1589" s="40" t="s">
        <v>6364</v>
      </c>
      <c r="AH1589" s="40" t="str">
        <f t="shared" si="92"/>
        <v>A679078</v>
      </c>
      <c r="AI1589" s="40" t="str">
        <f>IFERROR(VLOOKUP(AH1589,AKT!$E$4:$G$350,3,FALSE),"")</f>
        <v>0942</v>
      </c>
    </row>
    <row r="1590" spans="32:35" hidden="1">
      <c r="AF1590" s="40" t="s">
        <v>6365</v>
      </c>
      <c r="AG1590" s="40" t="s">
        <v>6366</v>
      </c>
      <c r="AH1590" s="40" t="str">
        <f t="shared" si="92"/>
        <v>A679078</v>
      </c>
      <c r="AI1590" s="40" t="str">
        <f>IFERROR(VLOOKUP(AH1590,AKT!$E$4:$G$350,3,FALSE),"")</f>
        <v>0942</v>
      </c>
    </row>
    <row r="1591" spans="32:35" hidden="1">
      <c r="AF1591" s="40" t="s">
        <v>6367</v>
      </c>
      <c r="AG1591" s="40" t="s">
        <v>6368</v>
      </c>
      <c r="AH1591" s="40" t="str">
        <f t="shared" si="92"/>
        <v>A679078</v>
      </c>
      <c r="AI1591" s="40" t="str">
        <f>IFERROR(VLOOKUP(AH1591,AKT!$E$4:$G$350,3,FALSE),"")</f>
        <v>0942</v>
      </c>
    </row>
    <row r="1592" spans="32:35" hidden="1">
      <c r="AF1592" s="40" t="s">
        <v>6369</v>
      </c>
      <c r="AG1592" s="40" t="s">
        <v>6360</v>
      </c>
      <c r="AH1592" s="40" t="str">
        <f t="shared" si="92"/>
        <v>A679078</v>
      </c>
      <c r="AI1592" s="40" t="str">
        <f>IFERROR(VLOOKUP(AH1592,AKT!$E$4:$G$350,3,FALSE),"")</f>
        <v>0942</v>
      </c>
    </row>
    <row r="1593" spans="32:35" hidden="1">
      <c r="AF1593" s="40" t="s">
        <v>6370</v>
      </c>
      <c r="AG1593" s="40" t="s">
        <v>6371</v>
      </c>
      <c r="AH1593" s="40" t="str">
        <f t="shared" si="92"/>
        <v>A679078</v>
      </c>
      <c r="AI1593" s="40" t="str">
        <f>IFERROR(VLOOKUP(AH1593,AKT!$E$4:$G$350,3,FALSE),"")</f>
        <v>0942</v>
      </c>
    </row>
    <row r="1594" spans="32:35" hidden="1">
      <c r="AF1594" s="40" t="s">
        <v>6372</v>
      </c>
      <c r="AG1594" s="40" t="s">
        <v>6373</v>
      </c>
      <c r="AH1594" s="40" t="str">
        <f t="shared" si="92"/>
        <v>A679078</v>
      </c>
      <c r="AI1594" s="40" t="str">
        <f>IFERROR(VLOOKUP(AH1594,AKT!$E$4:$G$350,3,FALSE),"")</f>
        <v>0942</v>
      </c>
    </row>
    <row r="1595" spans="32:35" hidden="1">
      <c r="AF1595" s="40" t="s">
        <v>6374</v>
      </c>
      <c r="AG1595" s="40" t="s">
        <v>6375</v>
      </c>
      <c r="AH1595" s="40" t="str">
        <f t="shared" si="92"/>
        <v>A679078</v>
      </c>
      <c r="AI1595" s="40" t="str">
        <f>IFERROR(VLOOKUP(AH1595,AKT!$E$4:$G$350,3,FALSE),"")</f>
        <v>0942</v>
      </c>
    </row>
    <row r="1596" spans="32:35" hidden="1">
      <c r="AF1596" s="40" t="s">
        <v>6376</v>
      </c>
      <c r="AG1596" s="40" t="s">
        <v>6377</v>
      </c>
      <c r="AH1596" s="40" t="str">
        <f t="shared" si="92"/>
        <v>A679078</v>
      </c>
      <c r="AI1596" s="40" t="str">
        <f>IFERROR(VLOOKUP(AH1596,AKT!$E$4:$G$350,3,FALSE),"")</f>
        <v>0942</v>
      </c>
    </row>
    <row r="1597" spans="32:35" hidden="1">
      <c r="AF1597" s="40" t="s">
        <v>6378</v>
      </c>
      <c r="AG1597" s="40" t="s">
        <v>6379</v>
      </c>
      <c r="AH1597" s="40" t="str">
        <f t="shared" si="92"/>
        <v>A679078</v>
      </c>
      <c r="AI1597" s="40" t="str">
        <f>IFERROR(VLOOKUP(AH1597,AKT!$E$4:$G$350,3,FALSE),"")</f>
        <v>0942</v>
      </c>
    </row>
    <row r="1598" spans="32:35" hidden="1">
      <c r="AF1598" s="40" t="s">
        <v>6380</v>
      </c>
      <c r="AG1598" s="40" t="s">
        <v>6381</v>
      </c>
      <c r="AH1598" s="40" t="str">
        <f t="shared" si="92"/>
        <v>A679078</v>
      </c>
      <c r="AI1598" s="40" t="str">
        <f>IFERROR(VLOOKUP(AH1598,AKT!$E$4:$G$350,3,FALSE),"")</f>
        <v>0942</v>
      </c>
    </row>
    <row r="1599" spans="32:35" hidden="1">
      <c r="AF1599" s="40" t="s">
        <v>6382</v>
      </c>
      <c r="AG1599" s="40" t="s">
        <v>6383</v>
      </c>
      <c r="AH1599" s="40" t="str">
        <f t="shared" si="92"/>
        <v>A679078</v>
      </c>
      <c r="AI1599" s="40" t="str">
        <f>IFERROR(VLOOKUP(AH1599,AKT!$E$4:$G$350,3,FALSE),"")</f>
        <v>0942</v>
      </c>
    </row>
    <row r="1600" spans="32:35" hidden="1">
      <c r="AF1600" s="40" t="s">
        <v>6384</v>
      </c>
      <c r="AG1600" s="40" t="s">
        <v>6385</v>
      </c>
      <c r="AH1600" s="40" t="str">
        <f t="shared" si="92"/>
        <v>A679078</v>
      </c>
      <c r="AI1600" s="40" t="str">
        <f>IFERROR(VLOOKUP(AH1600,AKT!$E$4:$G$350,3,FALSE),"")</f>
        <v>0942</v>
      </c>
    </row>
    <row r="1601" spans="32:35" hidden="1">
      <c r="AF1601" s="40" t="s">
        <v>6386</v>
      </c>
      <c r="AG1601" s="40" t="s">
        <v>6387</v>
      </c>
      <c r="AH1601" s="40" t="str">
        <f t="shared" si="92"/>
        <v>A679078</v>
      </c>
      <c r="AI1601" s="40" t="str">
        <f>IFERROR(VLOOKUP(AH1601,AKT!$E$4:$G$350,3,FALSE),"")</f>
        <v>0942</v>
      </c>
    </row>
    <row r="1602" spans="32:35" hidden="1">
      <c r="AF1602" s="40" t="s">
        <v>6388</v>
      </c>
      <c r="AG1602" s="40" t="s">
        <v>6389</v>
      </c>
      <c r="AH1602" s="40" t="str">
        <f t="shared" si="92"/>
        <v>A679078</v>
      </c>
      <c r="AI1602" s="40" t="str">
        <f>IFERROR(VLOOKUP(AH1602,AKT!$E$4:$G$350,3,FALSE),"")</f>
        <v>0942</v>
      </c>
    </row>
    <row r="1603" spans="32:35" hidden="1">
      <c r="AF1603" s="40" t="s">
        <v>6390</v>
      </c>
      <c r="AG1603" s="40" t="s">
        <v>6391</v>
      </c>
      <c r="AH1603" s="40" t="str">
        <f t="shared" si="92"/>
        <v>A679078</v>
      </c>
      <c r="AI1603" s="40" t="str">
        <f>IFERROR(VLOOKUP(AH1603,AKT!$E$4:$G$350,3,FALSE),"")</f>
        <v>0942</v>
      </c>
    </row>
    <row r="1604" spans="32:35" hidden="1">
      <c r="AF1604" s="40" t="s">
        <v>6392</v>
      </c>
      <c r="AG1604" s="40" t="s">
        <v>6393</v>
      </c>
      <c r="AH1604" s="40" t="str">
        <f t="shared" si="92"/>
        <v>A679078</v>
      </c>
      <c r="AI1604" s="40" t="str">
        <f>IFERROR(VLOOKUP(AH1604,AKT!$E$4:$G$350,3,FALSE),"")</f>
        <v>0942</v>
      </c>
    </row>
    <row r="1605" spans="32:35" hidden="1">
      <c r="AF1605" s="40" t="s">
        <v>6394</v>
      </c>
      <c r="AG1605" s="40" t="s">
        <v>6395</v>
      </c>
      <c r="AH1605" s="40" t="str">
        <f t="shared" si="92"/>
        <v>A679078</v>
      </c>
      <c r="AI1605" s="40" t="str">
        <f>IFERROR(VLOOKUP(AH1605,AKT!$E$4:$G$350,3,FALSE),"")</f>
        <v>0942</v>
      </c>
    </row>
    <row r="1606" spans="32:35" hidden="1">
      <c r="AF1606" s="40" t="s">
        <v>6396</v>
      </c>
      <c r="AG1606" s="40" t="s">
        <v>6397</v>
      </c>
      <c r="AH1606" s="40" t="str">
        <f t="shared" si="92"/>
        <v>A679078</v>
      </c>
      <c r="AI1606" s="40" t="str">
        <f>IFERROR(VLOOKUP(AH1606,AKT!$E$4:$G$350,3,FALSE),"")</f>
        <v>0942</v>
      </c>
    </row>
    <row r="1607" spans="32:35" hidden="1">
      <c r="AF1607" s="40" t="s">
        <v>6398</v>
      </c>
      <c r="AG1607" s="40" t="s">
        <v>6399</v>
      </c>
      <c r="AH1607" s="40" t="str">
        <f t="shared" si="92"/>
        <v>A679078</v>
      </c>
      <c r="AI1607" s="40" t="str">
        <f>IFERROR(VLOOKUP(AH1607,AKT!$E$4:$G$350,3,FALSE),"")</f>
        <v>0942</v>
      </c>
    </row>
    <row r="1608" spans="32:35" hidden="1">
      <c r="AF1608" s="40" t="s">
        <v>6400</v>
      </c>
      <c r="AG1608" s="40" t="s">
        <v>6401</v>
      </c>
      <c r="AH1608" s="40" t="str">
        <f t="shared" si="92"/>
        <v>A679078</v>
      </c>
      <c r="AI1608" s="40" t="str">
        <f>IFERROR(VLOOKUP(AH1608,AKT!$E$4:$G$350,3,FALSE),"")</f>
        <v>0942</v>
      </c>
    </row>
    <row r="1609" spans="32:35" hidden="1">
      <c r="AF1609" s="40" t="s">
        <v>6402</v>
      </c>
      <c r="AG1609" s="40" t="s">
        <v>6403</v>
      </c>
      <c r="AH1609" s="40" t="str">
        <f t="shared" ref="AH1609:AH1672" si="93">LEFT(AF1609,7)</f>
        <v>A679078</v>
      </c>
      <c r="AI1609" s="40" t="str">
        <f>IFERROR(VLOOKUP(AH1609,AKT!$E$4:$G$350,3,FALSE),"")</f>
        <v>0942</v>
      </c>
    </row>
    <row r="1610" spans="32:35" hidden="1">
      <c r="AF1610" s="40" t="s">
        <v>6404</v>
      </c>
      <c r="AG1610" s="40" t="s">
        <v>6405</v>
      </c>
      <c r="AH1610" s="40" t="str">
        <f t="shared" si="93"/>
        <v>A679078</v>
      </c>
      <c r="AI1610" s="40" t="str">
        <f>IFERROR(VLOOKUP(AH1610,AKT!$E$4:$G$350,3,FALSE),"")</f>
        <v>0942</v>
      </c>
    </row>
    <row r="1611" spans="32:35" hidden="1">
      <c r="AF1611" s="40" t="s">
        <v>6406</v>
      </c>
      <c r="AG1611" s="40" t="s">
        <v>6407</v>
      </c>
      <c r="AH1611" s="40" t="str">
        <f t="shared" si="93"/>
        <v>A679078</v>
      </c>
      <c r="AI1611" s="40" t="str">
        <f>IFERROR(VLOOKUP(AH1611,AKT!$E$4:$G$350,3,FALSE),"")</f>
        <v>0942</v>
      </c>
    </row>
    <row r="1612" spans="32:35" hidden="1">
      <c r="AF1612" s="40" t="s">
        <v>6408</v>
      </c>
      <c r="AG1612" s="40" t="s">
        <v>6409</v>
      </c>
      <c r="AH1612" s="40" t="str">
        <f t="shared" si="93"/>
        <v>A679078</v>
      </c>
      <c r="AI1612" s="40" t="str">
        <f>IFERROR(VLOOKUP(AH1612,AKT!$E$4:$G$350,3,FALSE),"")</f>
        <v>0942</v>
      </c>
    </row>
    <row r="1613" spans="32:35" hidden="1">
      <c r="AF1613" s="40" t="s">
        <v>6410</v>
      </c>
      <c r="AG1613" s="40" t="s">
        <v>6411</v>
      </c>
      <c r="AH1613" s="40" t="str">
        <f t="shared" si="93"/>
        <v>A679078</v>
      </c>
      <c r="AI1613" s="40" t="str">
        <f>IFERROR(VLOOKUP(AH1613,AKT!$E$4:$G$350,3,FALSE),"")</f>
        <v>0942</v>
      </c>
    </row>
    <row r="1614" spans="32:35" hidden="1">
      <c r="AF1614" s="40" t="s">
        <v>6412</v>
      </c>
      <c r="AG1614" s="40" t="s">
        <v>6413</v>
      </c>
      <c r="AH1614" s="40" t="str">
        <f t="shared" si="93"/>
        <v>A679078</v>
      </c>
      <c r="AI1614" s="40" t="str">
        <f>IFERROR(VLOOKUP(AH1614,AKT!$E$4:$G$350,3,FALSE),"")</f>
        <v>0942</v>
      </c>
    </row>
    <row r="1615" spans="32:35" hidden="1">
      <c r="AF1615" s="40" t="s">
        <v>6414</v>
      </c>
      <c r="AG1615" s="40" t="s">
        <v>6415</v>
      </c>
      <c r="AH1615" s="40" t="str">
        <f t="shared" si="93"/>
        <v>A679078</v>
      </c>
      <c r="AI1615" s="40" t="str">
        <f>IFERROR(VLOOKUP(AH1615,AKT!$E$4:$G$350,3,FALSE),"")</f>
        <v>0942</v>
      </c>
    </row>
    <row r="1616" spans="32:35" hidden="1">
      <c r="AF1616" s="40" t="s">
        <v>6416</v>
      </c>
      <c r="AG1616" s="40" t="s">
        <v>6417</v>
      </c>
      <c r="AH1616" s="40" t="str">
        <f t="shared" si="93"/>
        <v>A679078</v>
      </c>
      <c r="AI1616" s="40" t="str">
        <f>IFERROR(VLOOKUP(AH1616,AKT!$E$4:$G$350,3,FALSE),"")</f>
        <v>0942</v>
      </c>
    </row>
    <row r="1617" spans="32:35" hidden="1">
      <c r="AF1617" s="40" t="s">
        <v>6418</v>
      </c>
      <c r="AG1617" s="40" t="s">
        <v>6419</v>
      </c>
      <c r="AH1617" s="40" t="str">
        <f t="shared" si="93"/>
        <v>A679078</v>
      </c>
      <c r="AI1617" s="40" t="str">
        <f>IFERROR(VLOOKUP(AH1617,AKT!$E$4:$G$350,3,FALSE),"")</f>
        <v>0942</v>
      </c>
    </row>
    <row r="1618" spans="32:35" hidden="1">
      <c r="AF1618" s="40" t="s">
        <v>6420</v>
      </c>
      <c r="AG1618" s="40" t="s">
        <v>6421</v>
      </c>
      <c r="AH1618" s="40" t="str">
        <f t="shared" si="93"/>
        <v>A679078</v>
      </c>
      <c r="AI1618" s="40" t="str">
        <f>IFERROR(VLOOKUP(AH1618,AKT!$E$4:$G$350,3,FALSE),"")</f>
        <v>0942</v>
      </c>
    </row>
    <row r="1619" spans="32:35" hidden="1">
      <c r="AF1619" s="40" t="s">
        <v>6422</v>
      </c>
      <c r="AG1619" s="40" t="s">
        <v>6423</v>
      </c>
      <c r="AH1619" s="40" t="str">
        <f t="shared" si="93"/>
        <v>A679078</v>
      </c>
      <c r="AI1619" s="40" t="str">
        <f>IFERROR(VLOOKUP(AH1619,AKT!$E$4:$G$350,3,FALSE),"")</f>
        <v>0942</v>
      </c>
    </row>
    <row r="1620" spans="32:35" hidden="1">
      <c r="AF1620" s="40" t="s">
        <v>6424</v>
      </c>
      <c r="AG1620" s="40" t="s">
        <v>6425</v>
      </c>
      <c r="AH1620" s="40" t="str">
        <f t="shared" si="93"/>
        <v>A679078</v>
      </c>
      <c r="AI1620" s="40" t="str">
        <f>IFERROR(VLOOKUP(AH1620,AKT!$E$4:$G$350,3,FALSE),"")</f>
        <v>0942</v>
      </c>
    </row>
    <row r="1621" spans="32:35" hidden="1">
      <c r="AF1621" s="40" t="s">
        <v>6426</v>
      </c>
      <c r="AG1621" s="40" t="s">
        <v>6427</v>
      </c>
      <c r="AH1621" s="40" t="str">
        <f t="shared" si="93"/>
        <v>A679078</v>
      </c>
      <c r="AI1621" s="40" t="str">
        <f>IFERROR(VLOOKUP(AH1621,AKT!$E$4:$G$350,3,FALSE),"")</f>
        <v>0942</v>
      </c>
    </row>
    <row r="1622" spans="32:35" hidden="1">
      <c r="AF1622" s="40" t="s">
        <v>6428</v>
      </c>
      <c r="AG1622" s="40" t="s">
        <v>6429</v>
      </c>
      <c r="AH1622" s="40" t="str">
        <f t="shared" si="93"/>
        <v>A679078</v>
      </c>
      <c r="AI1622" s="40" t="str">
        <f>IFERROR(VLOOKUP(AH1622,AKT!$E$4:$G$350,3,FALSE),"")</f>
        <v>0942</v>
      </c>
    </row>
    <row r="1623" spans="32:35" hidden="1">
      <c r="AF1623" s="40" t="s">
        <v>6430</v>
      </c>
      <c r="AG1623" s="40" t="s">
        <v>6431</v>
      </c>
      <c r="AH1623" s="40" t="str">
        <f t="shared" si="93"/>
        <v>A679078</v>
      </c>
      <c r="AI1623" s="40" t="str">
        <f>IFERROR(VLOOKUP(AH1623,AKT!$E$4:$G$350,3,FALSE),"")</f>
        <v>0942</v>
      </c>
    </row>
    <row r="1624" spans="32:35" hidden="1">
      <c r="AF1624" s="40" t="s">
        <v>6432</v>
      </c>
      <c r="AG1624" s="40" t="s">
        <v>6433</v>
      </c>
      <c r="AH1624" s="40" t="str">
        <f t="shared" si="93"/>
        <v>A679078</v>
      </c>
      <c r="AI1624" s="40" t="str">
        <f>IFERROR(VLOOKUP(AH1624,AKT!$E$4:$G$350,3,FALSE),"")</f>
        <v>0942</v>
      </c>
    </row>
    <row r="1625" spans="32:35" hidden="1">
      <c r="AF1625" s="40" t="s">
        <v>6434</v>
      </c>
      <c r="AG1625" s="40" t="s">
        <v>6435</v>
      </c>
      <c r="AH1625" s="40" t="str">
        <f t="shared" si="93"/>
        <v>A679078</v>
      </c>
      <c r="AI1625" s="40" t="str">
        <f>IFERROR(VLOOKUP(AH1625,AKT!$E$4:$G$350,3,FALSE),"")</f>
        <v>0942</v>
      </c>
    </row>
    <row r="1626" spans="32:35" hidden="1">
      <c r="AF1626" s="40" t="s">
        <v>6436</v>
      </c>
      <c r="AG1626" s="40" t="s">
        <v>6437</v>
      </c>
      <c r="AH1626" s="40" t="str">
        <f t="shared" si="93"/>
        <v>A679078</v>
      </c>
      <c r="AI1626" s="40" t="str">
        <f>IFERROR(VLOOKUP(AH1626,AKT!$E$4:$G$350,3,FALSE),"")</f>
        <v>0942</v>
      </c>
    </row>
    <row r="1627" spans="32:35" hidden="1">
      <c r="AF1627" s="40" t="s">
        <v>6438</v>
      </c>
      <c r="AG1627" s="40" t="s">
        <v>6439</v>
      </c>
      <c r="AH1627" s="40" t="str">
        <f t="shared" si="93"/>
        <v>A679078</v>
      </c>
      <c r="AI1627" s="40" t="str">
        <f>IFERROR(VLOOKUP(AH1627,AKT!$E$4:$G$350,3,FALSE),"")</f>
        <v>0942</v>
      </c>
    </row>
    <row r="1628" spans="32:35" hidden="1">
      <c r="AF1628" s="40" t="s">
        <v>6440</v>
      </c>
      <c r="AG1628" s="40" t="s">
        <v>3385</v>
      </c>
      <c r="AH1628" s="40" t="str">
        <f t="shared" si="93"/>
        <v>A679078</v>
      </c>
      <c r="AI1628" s="40" t="str">
        <f>IFERROR(VLOOKUP(AH1628,AKT!$E$4:$G$350,3,FALSE),"")</f>
        <v>0942</v>
      </c>
    </row>
    <row r="1629" spans="32:35" hidden="1">
      <c r="AF1629" s="40" t="s">
        <v>6441</v>
      </c>
      <c r="AG1629" s="40" t="s">
        <v>6442</v>
      </c>
      <c r="AH1629" s="40" t="str">
        <f t="shared" si="93"/>
        <v>A679078</v>
      </c>
      <c r="AI1629" s="40" t="str">
        <f>IFERROR(VLOOKUP(AH1629,AKT!$E$4:$G$350,3,FALSE),"")</f>
        <v>0942</v>
      </c>
    </row>
    <row r="1630" spans="32:35" hidden="1">
      <c r="AF1630" s="40" t="s">
        <v>6443</v>
      </c>
      <c r="AG1630" s="40" t="s">
        <v>6444</v>
      </c>
      <c r="AH1630" s="40" t="str">
        <f t="shared" si="93"/>
        <v>A679078</v>
      </c>
      <c r="AI1630" s="40" t="str">
        <f>IFERROR(VLOOKUP(AH1630,AKT!$E$4:$G$350,3,FALSE),"")</f>
        <v>0942</v>
      </c>
    </row>
    <row r="1631" spans="32:35" hidden="1">
      <c r="AF1631" s="40" t="s">
        <v>6445</v>
      </c>
      <c r="AG1631" s="40" t="s">
        <v>6446</v>
      </c>
      <c r="AH1631" s="40" t="str">
        <f t="shared" si="93"/>
        <v>A679078</v>
      </c>
      <c r="AI1631" s="40" t="str">
        <f>IFERROR(VLOOKUP(AH1631,AKT!$E$4:$G$350,3,FALSE),"")</f>
        <v>0942</v>
      </c>
    </row>
    <row r="1632" spans="32:35" hidden="1">
      <c r="AF1632" s="40" t="s">
        <v>6447</v>
      </c>
      <c r="AG1632" s="40" t="s">
        <v>6448</v>
      </c>
      <c r="AH1632" s="40" t="str">
        <f t="shared" si="93"/>
        <v>A679078</v>
      </c>
      <c r="AI1632" s="40" t="str">
        <f>IFERROR(VLOOKUP(AH1632,AKT!$E$4:$G$350,3,FALSE),"")</f>
        <v>0942</v>
      </c>
    </row>
    <row r="1633" spans="32:35" hidden="1">
      <c r="AF1633" s="40" t="s">
        <v>6449</v>
      </c>
      <c r="AG1633" s="40" t="s">
        <v>6450</v>
      </c>
      <c r="AH1633" s="40" t="str">
        <f t="shared" si="93"/>
        <v>A679078</v>
      </c>
      <c r="AI1633" s="40" t="str">
        <f>IFERROR(VLOOKUP(AH1633,AKT!$E$4:$G$350,3,FALSE),"")</f>
        <v>0942</v>
      </c>
    </row>
    <row r="1634" spans="32:35" hidden="1">
      <c r="AF1634" s="40" t="s">
        <v>6451</v>
      </c>
      <c r="AG1634" s="40" t="s">
        <v>6452</v>
      </c>
      <c r="AH1634" s="40" t="str">
        <f t="shared" si="93"/>
        <v>A679078</v>
      </c>
      <c r="AI1634" s="40" t="str">
        <f>IFERROR(VLOOKUP(AH1634,AKT!$E$4:$G$350,3,FALSE),"")</f>
        <v>0942</v>
      </c>
    </row>
    <row r="1635" spans="32:35" hidden="1">
      <c r="AF1635" s="40" t="s">
        <v>6453</v>
      </c>
      <c r="AG1635" s="40" t="s">
        <v>6268</v>
      </c>
      <c r="AH1635" s="40" t="str">
        <f t="shared" si="93"/>
        <v>A679078</v>
      </c>
      <c r="AI1635" s="40" t="str">
        <f>IFERROR(VLOOKUP(AH1635,AKT!$E$4:$G$350,3,FALSE),"")</f>
        <v>0942</v>
      </c>
    </row>
    <row r="1636" spans="32:35" hidden="1">
      <c r="AF1636" s="40" t="s">
        <v>6454</v>
      </c>
      <c r="AG1636" s="40" t="s">
        <v>6455</v>
      </c>
      <c r="AH1636" s="40" t="str">
        <f t="shared" si="93"/>
        <v>A679078</v>
      </c>
      <c r="AI1636" s="40" t="str">
        <f>IFERROR(VLOOKUP(AH1636,AKT!$E$4:$G$350,3,FALSE),"")</f>
        <v>0942</v>
      </c>
    </row>
    <row r="1637" spans="32:35" hidden="1">
      <c r="AF1637" s="40" t="s">
        <v>6456</v>
      </c>
      <c r="AG1637" s="40" t="s">
        <v>6457</v>
      </c>
      <c r="AH1637" s="40" t="str">
        <f t="shared" si="93"/>
        <v>A679078</v>
      </c>
      <c r="AI1637" s="40" t="str">
        <f>IFERROR(VLOOKUP(AH1637,AKT!$E$4:$G$350,3,FALSE),"")</f>
        <v>0942</v>
      </c>
    </row>
    <row r="1638" spans="32:35" hidden="1">
      <c r="AF1638" s="40" t="s">
        <v>6458</v>
      </c>
      <c r="AG1638" s="40" t="s">
        <v>6459</v>
      </c>
      <c r="AH1638" s="40" t="str">
        <f t="shared" si="93"/>
        <v>A679078</v>
      </c>
      <c r="AI1638" s="40" t="str">
        <f>IFERROR(VLOOKUP(AH1638,AKT!$E$4:$G$350,3,FALSE),"")</f>
        <v>0942</v>
      </c>
    </row>
    <row r="1639" spans="32:35" hidden="1">
      <c r="AF1639" s="40" t="s">
        <v>6460</v>
      </c>
      <c r="AG1639" s="40" t="s">
        <v>6461</v>
      </c>
      <c r="AH1639" s="40" t="str">
        <f t="shared" si="93"/>
        <v>A679078</v>
      </c>
      <c r="AI1639" s="40" t="str">
        <f>IFERROR(VLOOKUP(AH1639,AKT!$E$4:$G$350,3,FALSE),"")</f>
        <v>0942</v>
      </c>
    </row>
    <row r="1640" spans="32:35" hidden="1">
      <c r="AF1640" s="40" t="s">
        <v>6462</v>
      </c>
      <c r="AG1640" s="40" t="s">
        <v>6463</v>
      </c>
      <c r="AH1640" s="40" t="str">
        <f t="shared" si="93"/>
        <v>A679078</v>
      </c>
      <c r="AI1640" s="40" t="str">
        <f>IFERROR(VLOOKUP(AH1640,AKT!$E$4:$G$350,3,FALSE),"")</f>
        <v>0942</v>
      </c>
    </row>
    <row r="1641" spans="32:35" hidden="1">
      <c r="AF1641" s="40" t="s">
        <v>6464</v>
      </c>
      <c r="AG1641" s="40" t="s">
        <v>6465</v>
      </c>
      <c r="AH1641" s="40" t="str">
        <f t="shared" si="93"/>
        <v>A679078</v>
      </c>
      <c r="AI1641" s="40" t="str">
        <f>IFERROR(VLOOKUP(AH1641,AKT!$E$4:$G$350,3,FALSE),"")</f>
        <v>0942</v>
      </c>
    </row>
    <row r="1642" spans="32:35" hidden="1">
      <c r="AF1642" s="40" t="s">
        <v>6466</v>
      </c>
      <c r="AG1642" s="40" t="s">
        <v>6467</v>
      </c>
      <c r="AH1642" s="40" t="str">
        <f t="shared" si="93"/>
        <v>A679078</v>
      </c>
      <c r="AI1642" s="40" t="str">
        <f>IFERROR(VLOOKUP(AH1642,AKT!$E$4:$G$350,3,FALSE),"")</f>
        <v>0942</v>
      </c>
    </row>
    <row r="1643" spans="32:35" hidden="1">
      <c r="AF1643" s="40" t="s">
        <v>6468</v>
      </c>
      <c r="AG1643" s="40" t="s">
        <v>6469</v>
      </c>
      <c r="AH1643" s="40" t="str">
        <f t="shared" si="93"/>
        <v>A679078</v>
      </c>
      <c r="AI1643" s="40" t="str">
        <f>IFERROR(VLOOKUP(AH1643,AKT!$E$4:$G$350,3,FALSE),"")</f>
        <v>0942</v>
      </c>
    </row>
    <row r="1644" spans="32:35" hidden="1">
      <c r="AF1644" s="40" t="s">
        <v>6470</v>
      </c>
      <c r="AG1644" s="40" t="s">
        <v>6471</v>
      </c>
      <c r="AH1644" s="40" t="str">
        <f t="shared" si="93"/>
        <v>A679078</v>
      </c>
      <c r="AI1644" s="40" t="str">
        <f>IFERROR(VLOOKUP(AH1644,AKT!$E$4:$G$350,3,FALSE),"")</f>
        <v>0942</v>
      </c>
    </row>
    <row r="1645" spans="32:35" hidden="1">
      <c r="AF1645" s="40" t="s">
        <v>6472</v>
      </c>
      <c r="AG1645" s="40" t="s">
        <v>6473</v>
      </c>
      <c r="AH1645" s="40" t="str">
        <f t="shared" si="93"/>
        <v>A679078</v>
      </c>
      <c r="AI1645" s="40" t="str">
        <f>IFERROR(VLOOKUP(AH1645,AKT!$E$4:$G$350,3,FALSE),"")</f>
        <v>0942</v>
      </c>
    </row>
    <row r="1646" spans="32:35" hidden="1">
      <c r="AF1646" s="40" t="s">
        <v>6474</v>
      </c>
      <c r="AG1646" s="40" t="s">
        <v>6475</v>
      </c>
      <c r="AH1646" s="40" t="str">
        <f t="shared" si="93"/>
        <v>A679078</v>
      </c>
      <c r="AI1646" s="40" t="str">
        <f>IFERROR(VLOOKUP(AH1646,AKT!$E$4:$G$350,3,FALSE),"")</f>
        <v>0942</v>
      </c>
    </row>
    <row r="1647" spans="32:35" hidden="1">
      <c r="AF1647" s="40" t="s">
        <v>6476</v>
      </c>
      <c r="AG1647" s="40" t="s">
        <v>6477</v>
      </c>
      <c r="AH1647" s="40" t="str">
        <f t="shared" si="93"/>
        <v>A679078</v>
      </c>
      <c r="AI1647" s="40" t="str">
        <f>IFERROR(VLOOKUP(AH1647,AKT!$E$4:$G$350,3,FALSE),"")</f>
        <v>0942</v>
      </c>
    </row>
    <row r="1648" spans="32:35" hidden="1">
      <c r="AF1648" s="40" t="s">
        <v>6478</v>
      </c>
      <c r="AG1648" s="40" t="s">
        <v>6479</v>
      </c>
      <c r="AH1648" s="40" t="str">
        <f t="shared" si="93"/>
        <v>A679078</v>
      </c>
      <c r="AI1648" s="40" t="str">
        <f>IFERROR(VLOOKUP(AH1648,AKT!$E$4:$G$350,3,FALSE),"")</f>
        <v>0942</v>
      </c>
    </row>
    <row r="1649" spans="32:35" hidden="1">
      <c r="AF1649" s="40" t="s">
        <v>6480</v>
      </c>
      <c r="AG1649" s="40" t="s">
        <v>6481</v>
      </c>
      <c r="AH1649" s="40" t="str">
        <f t="shared" si="93"/>
        <v>A679078</v>
      </c>
      <c r="AI1649" s="40" t="str">
        <f>IFERROR(VLOOKUP(AH1649,AKT!$E$4:$G$350,3,FALSE),"")</f>
        <v>0942</v>
      </c>
    </row>
    <row r="1650" spans="32:35" hidden="1">
      <c r="AF1650" s="40" t="s">
        <v>6482</v>
      </c>
      <c r="AG1650" s="40" t="s">
        <v>6483</v>
      </c>
      <c r="AH1650" s="40" t="str">
        <f t="shared" si="93"/>
        <v>A679078</v>
      </c>
      <c r="AI1650" s="40" t="str">
        <f>IFERROR(VLOOKUP(AH1650,AKT!$E$4:$G$350,3,FALSE),"")</f>
        <v>0942</v>
      </c>
    </row>
    <row r="1651" spans="32:35" hidden="1">
      <c r="AF1651" s="40" t="s">
        <v>6484</v>
      </c>
      <c r="AG1651" s="40" t="s">
        <v>6485</v>
      </c>
      <c r="AH1651" s="40" t="str">
        <f t="shared" si="93"/>
        <v>A679078</v>
      </c>
      <c r="AI1651" s="40" t="str">
        <f>IFERROR(VLOOKUP(AH1651,AKT!$E$4:$G$350,3,FALSE),"")</f>
        <v>0942</v>
      </c>
    </row>
    <row r="1652" spans="32:35" hidden="1">
      <c r="AF1652" s="40" t="s">
        <v>6486</v>
      </c>
      <c r="AG1652" s="40" t="s">
        <v>6487</v>
      </c>
      <c r="AH1652" s="40" t="str">
        <f t="shared" si="93"/>
        <v>A679078</v>
      </c>
      <c r="AI1652" s="40" t="str">
        <f>IFERROR(VLOOKUP(AH1652,AKT!$E$4:$G$350,3,FALSE),"")</f>
        <v>0942</v>
      </c>
    </row>
    <row r="1653" spans="32:35" hidden="1">
      <c r="AF1653" s="40" t="s">
        <v>6488</v>
      </c>
      <c r="AG1653" s="40" t="s">
        <v>6489</v>
      </c>
      <c r="AH1653" s="40" t="str">
        <f t="shared" si="93"/>
        <v>A679078</v>
      </c>
      <c r="AI1653" s="40" t="str">
        <f>IFERROR(VLOOKUP(AH1653,AKT!$E$4:$G$350,3,FALSE),"")</f>
        <v>0942</v>
      </c>
    </row>
    <row r="1654" spans="32:35" hidden="1">
      <c r="AF1654" s="40" t="s">
        <v>6490</v>
      </c>
      <c r="AG1654" s="40" t="s">
        <v>6491</v>
      </c>
      <c r="AH1654" s="40" t="str">
        <f t="shared" si="93"/>
        <v>A679078</v>
      </c>
      <c r="AI1654" s="40" t="str">
        <f>IFERROR(VLOOKUP(AH1654,AKT!$E$4:$G$350,3,FALSE),"")</f>
        <v>0942</v>
      </c>
    </row>
    <row r="1655" spans="32:35" hidden="1">
      <c r="AF1655" s="40" t="s">
        <v>6492</v>
      </c>
      <c r="AG1655" s="40" t="s">
        <v>6493</v>
      </c>
      <c r="AH1655" s="40" t="str">
        <f t="shared" si="93"/>
        <v>A679078</v>
      </c>
      <c r="AI1655" s="40" t="str">
        <f>IFERROR(VLOOKUP(AH1655,AKT!$E$4:$G$350,3,FALSE),"")</f>
        <v>0942</v>
      </c>
    </row>
    <row r="1656" spans="32:35" hidden="1">
      <c r="AF1656" s="40" t="s">
        <v>6494</v>
      </c>
      <c r="AG1656" s="40" t="s">
        <v>6493</v>
      </c>
      <c r="AH1656" s="40" t="str">
        <f t="shared" si="93"/>
        <v>A679078</v>
      </c>
      <c r="AI1656" s="40" t="str">
        <f>IFERROR(VLOOKUP(AH1656,AKT!$E$4:$G$350,3,FALSE),"")</f>
        <v>0942</v>
      </c>
    </row>
    <row r="1657" spans="32:35" hidden="1">
      <c r="AF1657" s="40" t="s">
        <v>6495</v>
      </c>
      <c r="AG1657" s="40" t="s">
        <v>6496</v>
      </c>
      <c r="AH1657" s="40" t="str">
        <f t="shared" si="93"/>
        <v>A679078</v>
      </c>
      <c r="AI1657" s="40" t="str">
        <f>IFERROR(VLOOKUP(AH1657,AKT!$E$4:$G$350,3,FALSE),"")</f>
        <v>0942</v>
      </c>
    </row>
    <row r="1658" spans="32:35" hidden="1">
      <c r="AF1658" s="40" t="s">
        <v>6497</v>
      </c>
      <c r="AG1658" s="40" t="s">
        <v>6498</v>
      </c>
      <c r="AH1658" s="40" t="str">
        <f t="shared" si="93"/>
        <v>A679078</v>
      </c>
      <c r="AI1658" s="40" t="str">
        <f>IFERROR(VLOOKUP(AH1658,AKT!$E$4:$G$350,3,FALSE),"")</f>
        <v>0942</v>
      </c>
    </row>
    <row r="1659" spans="32:35" hidden="1">
      <c r="AF1659" s="40" t="s">
        <v>6499</v>
      </c>
      <c r="AG1659" s="40" t="s">
        <v>6500</v>
      </c>
      <c r="AH1659" s="40" t="str">
        <f t="shared" si="93"/>
        <v>A679078</v>
      </c>
      <c r="AI1659" s="40" t="str">
        <f>IFERROR(VLOOKUP(AH1659,AKT!$E$4:$G$350,3,FALSE),"")</f>
        <v>0942</v>
      </c>
    </row>
    <row r="1660" spans="32:35" hidden="1">
      <c r="AF1660" s="40" t="s">
        <v>6501</v>
      </c>
      <c r="AG1660" s="40" t="s">
        <v>6502</v>
      </c>
      <c r="AH1660" s="40" t="str">
        <f t="shared" si="93"/>
        <v>A679078</v>
      </c>
      <c r="AI1660" s="40" t="str">
        <f>IFERROR(VLOOKUP(AH1660,AKT!$E$4:$G$350,3,FALSE),"")</f>
        <v>0942</v>
      </c>
    </row>
    <row r="1661" spans="32:35" hidden="1">
      <c r="AF1661" s="40" t="s">
        <v>6503</v>
      </c>
      <c r="AG1661" s="40" t="s">
        <v>6504</v>
      </c>
      <c r="AH1661" s="40" t="str">
        <f t="shared" si="93"/>
        <v>A679078</v>
      </c>
      <c r="AI1661" s="40" t="str">
        <f>IFERROR(VLOOKUP(AH1661,AKT!$E$4:$G$350,3,FALSE),"")</f>
        <v>0942</v>
      </c>
    </row>
    <row r="1662" spans="32:35" hidden="1">
      <c r="AF1662" s="40" t="s">
        <v>6505</v>
      </c>
      <c r="AG1662" s="40" t="s">
        <v>6506</v>
      </c>
      <c r="AH1662" s="40" t="str">
        <f t="shared" si="93"/>
        <v>A679078</v>
      </c>
      <c r="AI1662" s="40" t="str">
        <f>IFERROR(VLOOKUP(AH1662,AKT!$E$4:$G$350,3,FALSE),"")</f>
        <v>0942</v>
      </c>
    </row>
    <row r="1663" spans="32:35" hidden="1">
      <c r="AF1663" s="40" t="s">
        <v>6507</v>
      </c>
      <c r="AG1663" s="40" t="s">
        <v>6508</v>
      </c>
      <c r="AH1663" s="40" t="str">
        <f t="shared" si="93"/>
        <v>A679078</v>
      </c>
      <c r="AI1663" s="40" t="str">
        <f>IFERROR(VLOOKUP(AH1663,AKT!$E$4:$G$350,3,FALSE),"")</f>
        <v>0942</v>
      </c>
    </row>
    <row r="1664" spans="32:35" hidden="1">
      <c r="AF1664" s="40" t="s">
        <v>6509</v>
      </c>
      <c r="AG1664" s="40" t="s">
        <v>6510</v>
      </c>
      <c r="AH1664" s="40" t="str">
        <f t="shared" si="93"/>
        <v>A679078</v>
      </c>
      <c r="AI1664" s="40" t="str">
        <f>IFERROR(VLOOKUP(AH1664,AKT!$E$4:$G$350,3,FALSE),"")</f>
        <v>0942</v>
      </c>
    </row>
    <row r="1665" spans="32:35" hidden="1">
      <c r="AF1665" s="40" t="s">
        <v>6511</v>
      </c>
      <c r="AG1665" s="40" t="s">
        <v>6512</v>
      </c>
      <c r="AH1665" s="40" t="str">
        <f t="shared" si="93"/>
        <v>A679078</v>
      </c>
      <c r="AI1665" s="40" t="str">
        <f>IFERROR(VLOOKUP(AH1665,AKT!$E$4:$G$350,3,FALSE),"")</f>
        <v>0942</v>
      </c>
    </row>
    <row r="1666" spans="32:35" hidden="1">
      <c r="AF1666" s="40" t="s">
        <v>6513</v>
      </c>
      <c r="AG1666" s="40" t="s">
        <v>6514</v>
      </c>
      <c r="AH1666" s="40" t="str">
        <f t="shared" si="93"/>
        <v>A679078</v>
      </c>
      <c r="AI1666" s="40" t="str">
        <f>IFERROR(VLOOKUP(AH1666,AKT!$E$4:$G$350,3,FALSE),"")</f>
        <v>0942</v>
      </c>
    </row>
    <row r="1667" spans="32:35" hidden="1">
      <c r="AF1667" s="40" t="s">
        <v>6515</v>
      </c>
      <c r="AG1667" s="40" t="s">
        <v>6516</v>
      </c>
      <c r="AH1667" s="40" t="str">
        <f t="shared" si="93"/>
        <v>A679078</v>
      </c>
      <c r="AI1667" s="40" t="str">
        <f>IFERROR(VLOOKUP(AH1667,AKT!$E$4:$G$350,3,FALSE),"")</f>
        <v>0942</v>
      </c>
    </row>
    <row r="1668" spans="32:35" hidden="1">
      <c r="AF1668" s="40" t="s">
        <v>6517</v>
      </c>
      <c r="AG1668" s="40" t="s">
        <v>6518</v>
      </c>
      <c r="AH1668" s="40" t="str">
        <f t="shared" si="93"/>
        <v>A679078</v>
      </c>
      <c r="AI1668" s="40" t="str">
        <f>IFERROR(VLOOKUP(AH1668,AKT!$E$4:$G$350,3,FALSE),"")</f>
        <v>0942</v>
      </c>
    </row>
    <row r="1669" spans="32:35" hidden="1">
      <c r="AF1669" s="40" t="s">
        <v>6519</v>
      </c>
      <c r="AG1669" s="40" t="s">
        <v>6520</v>
      </c>
      <c r="AH1669" s="40" t="str">
        <f t="shared" si="93"/>
        <v>A679078</v>
      </c>
      <c r="AI1669" s="40" t="str">
        <f>IFERROR(VLOOKUP(AH1669,AKT!$E$4:$G$350,3,FALSE),"")</f>
        <v>0942</v>
      </c>
    </row>
    <row r="1670" spans="32:35" hidden="1">
      <c r="AF1670" s="40" t="s">
        <v>6521</v>
      </c>
      <c r="AG1670" s="40" t="s">
        <v>6522</v>
      </c>
      <c r="AH1670" s="40" t="str">
        <f t="shared" si="93"/>
        <v>A679078</v>
      </c>
      <c r="AI1670" s="40" t="str">
        <f>IFERROR(VLOOKUP(AH1670,AKT!$E$4:$G$350,3,FALSE),"")</f>
        <v>0942</v>
      </c>
    </row>
    <row r="1671" spans="32:35" hidden="1">
      <c r="AF1671" s="40" t="s">
        <v>6523</v>
      </c>
      <c r="AG1671" s="40" t="s">
        <v>6524</v>
      </c>
      <c r="AH1671" s="40" t="str">
        <f t="shared" si="93"/>
        <v>A679078</v>
      </c>
      <c r="AI1671" s="40" t="str">
        <f>IFERROR(VLOOKUP(AH1671,AKT!$E$4:$G$350,3,FALSE),"")</f>
        <v>0942</v>
      </c>
    </row>
    <row r="1672" spans="32:35" hidden="1">
      <c r="AF1672" s="40" t="s">
        <v>6525</v>
      </c>
      <c r="AG1672" s="40" t="s">
        <v>6285</v>
      </c>
      <c r="AH1672" s="40" t="str">
        <f t="shared" si="93"/>
        <v>A679078</v>
      </c>
      <c r="AI1672" s="40" t="str">
        <f>IFERROR(VLOOKUP(AH1672,AKT!$E$4:$G$350,3,FALSE),"")</f>
        <v>0942</v>
      </c>
    </row>
    <row r="1673" spans="32:35" hidden="1">
      <c r="AF1673" s="40" t="s">
        <v>6526</v>
      </c>
      <c r="AG1673" s="40" t="s">
        <v>6527</v>
      </c>
      <c r="AH1673" s="40" t="str">
        <f t="shared" ref="AH1673:AH1736" si="94">LEFT(AF1673,7)</f>
        <v>A679078</v>
      </c>
      <c r="AI1673" s="40" t="str">
        <f>IFERROR(VLOOKUP(AH1673,AKT!$E$4:$G$350,3,FALSE),"")</f>
        <v>0942</v>
      </c>
    </row>
    <row r="1674" spans="32:35" hidden="1">
      <c r="AF1674" s="40" t="s">
        <v>6528</v>
      </c>
      <c r="AG1674" s="40" t="s">
        <v>6529</v>
      </c>
      <c r="AH1674" s="40" t="str">
        <f t="shared" si="94"/>
        <v>A679078</v>
      </c>
      <c r="AI1674" s="40" t="str">
        <f>IFERROR(VLOOKUP(AH1674,AKT!$E$4:$G$350,3,FALSE),"")</f>
        <v>0942</v>
      </c>
    </row>
    <row r="1675" spans="32:35" hidden="1">
      <c r="AF1675" s="40" t="s">
        <v>6530</v>
      </c>
      <c r="AG1675" s="40" t="s">
        <v>6531</v>
      </c>
      <c r="AH1675" s="40" t="str">
        <f t="shared" si="94"/>
        <v>A679078</v>
      </c>
      <c r="AI1675" s="40" t="str">
        <f>IFERROR(VLOOKUP(AH1675,AKT!$E$4:$G$350,3,FALSE),"")</f>
        <v>0942</v>
      </c>
    </row>
    <row r="1676" spans="32:35" hidden="1">
      <c r="AF1676" s="40" t="s">
        <v>6532</v>
      </c>
      <c r="AG1676" s="40" t="s">
        <v>6533</v>
      </c>
      <c r="AH1676" s="40" t="str">
        <f t="shared" si="94"/>
        <v>A679078</v>
      </c>
      <c r="AI1676" s="40" t="str">
        <f>IFERROR(VLOOKUP(AH1676,AKT!$E$4:$G$350,3,FALSE),"")</f>
        <v>0942</v>
      </c>
    </row>
    <row r="1677" spans="32:35" hidden="1">
      <c r="AF1677" s="40" t="s">
        <v>6534</v>
      </c>
      <c r="AG1677" s="40" t="s">
        <v>6535</v>
      </c>
      <c r="AH1677" s="40" t="str">
        <f t="shared" si="94"/>
        <v>A679078</v>
      </c>
      <c r="AI1677" s="40" t="str">
        <f>IFERROR(VLOOKUP(AH1677,AKT!$E$4:$G$350,3,FALSE),"")</f>
        <v>0942</v>
      </c>
    </row>
    <row r="1678" spans="32:35" hidden="1">
      <c r="AF1678" s="40" t="s">
        <v>6536</v>
      </c>
      <c r="AG1678" s="40" t="s">
        <v>6537</v>
      </c>
      <c r="AH1678" s="40" t="str">
        <f t="shared" si="94"/>
        <v>A679078</v>
      </c>
      <c r="AI1678" s="40" t="str">
        <f>IFERROR(VLOOKUP(AH1678,AKT!$E$4:$G$350,3,FALSE),"")</f>
        <v>0942</v>
      </c>
    </row>
    <row r="1679" spans="32:35" hidden="1">
      <c r="AF1679" s="40" t="s">
        <v>6538</v>
      </c>
      <c r="AG1679" s="40" t="s">
        <v>6539</v>
      </c>
      <c r="AH1679" s="40" t="str">
        <f t="shared" si="94"/>
        <v>A679078</v>
      </c>
      <c r="AI1679" s="40" t="str">
        <f>IFERROR(VLOOKUP(AH1679,AKT!$E$4:$G$350,3,FALSE),"")</f>
        <v>0942</v>
      </c>
    </row>
    <row r="1680" spans="32:35" hidden="1">
      <c r="AF1680" s="40" t="s">
        <v>6540</v>
      </c>
      <c r="AG1680" s="40" t="s">
        <v>6541</v>
      </c>
      <c r="AH1680" s="40" t="str">
        <f t="shared" si="94"/>
        <v>A679078</v>
      </c>
      <c r="AI1680" s="40" t="str">
        <f>IFERROR(VLOOKUP(AH1680,AKT!$E$4:$G$350,3,FALSE),"")</f>
        <v>0942</v>
      </c>
    </row>
    <row r="1681" spans="32:35" hidden="1">
      <c r="AF1681" s="40" t="s">
        <v>6542</v>
      </c>
      <c r="AG1681" s="40" t="s">
        <v>6543</v>
      </c>
      <c r="AH1681" s="40" t="str">
        <f t="shared" si="94"/>
        <v>A679078</v>
      </c>
      <c r="AI1681" s="40" t="str">
        <f>IFERROR(VLOOKUP(AH1681,AKT!$E$4:$G$350,3,FALSE),"")</f>
        <v>0942</v>
      </c>
    </row>
    <row r="1682" spans="32:35" hidden="1">
      <c r="AF1682" s="40" t="s">
        <v>6544</v>
      </c>
      <c r="AG1682" s="40" t="s">
        <v>6250</v>
      </c>
      <c r="AH1682" s="40" t="str">
        <f t="shared" si="94"/>
        <v>A679078</v>
      </c>
      <c r="AI1682" s="40" t="str">
        <f>IFERROR(VLOOKUP(AH1682,AKT!$E$4:$G$350,3,FALSE),"")</f>
        <v>0942</v>
      </c>
    </row>
    <row r="1683" spans="32:35" hidden="1">
      <c r="AF1683" s="40" t="s">
        <v>6545</v>
      </c>
      <c r="AG1683" s="40" t="s">
        <v>6537</v>
      </c>
      <c r="AH1683" s="40" t="str">
        <f t="shared" si="94"/>
        <v>A679078</v>
      </c>
      <c r="AI1683" s="40" t="str">
        <f>IFERROR(VLOOKUP(AH1683,AKT!$E$4:$G$350,3,FALSE),"")</f>
        <v>0942</v>
      </c>
    </row>
    <row r="1684" spans="32:35" hidden="1">
      <c r="AF1684" s="40" t="s">
        <v>6546</v>
      </c>
      <c r="AG1684" s="40" t="s">
        <v>6539</v>
      </c>
      <c r="AH1684" s="40" t="str">
        <f t="shared" si="94"/>
        <v>A679078</v>
      </c>
      <c r="AI1684" s="40" t="str">
        <f>IFERROR(VLOOKUP(AH1684,AKT!$E$4:$G$350,3,FALSE),"")</f>
        <v>0942</v>
      </c>
    </row>
    <row r="1685" spans="32:35" hidden="1">
      <c r="AF1685" s="40" t="s">
        <v>6547</v>
      </c>
      <c r="AG1685" s="40" t="s">
        <v>6541</v>
      </c>
      <c r="AH1685" s="40" t="str">
        <f t="shared" si="94"/>
        <v>A679078</v>
      </c>
      <c r="AI1685" s="40" t="str">
        <f>IFERROR(VLOOKUP(AH1685,AKT!$E$4:$G$350,3,FALSE),"")</f>
        <v>0942</v>
      </c>
    </row>
    <row r="1686" spans="32:35" hidden="1">
      <c r="AF1686" s="40" t="s">
        <v>6548</v>
      </c>
      <c r="AG1686" s="40" t="s">
        <v>6543</v>
      </c>
      <c r="AH1686" s="40" t="str">
        <f t="shared" si="94"/>
        <v>A679078</v>
      </c>
      <c r="AI1686" s="40" t="str">
        <f>IFERROR(VLOOKUP(AH1686,AKT!$E$4:$G$350,3,FALSE),"")</f>
        <v>0942</v>
      </c>
    </row>
    <row r="1687" spans="32:35" hidden="1">
      <c r="AF1687" s="40" t="s">
        <v>728</v>
      </c>
      <c r="AG1687" s="40" t="s">
        <v>729</v>
      </c>
      <c r="AH1687" s="40" t="str">
        <f t="shared" si="94"/>
        <v>A679081</v>
      </c>
      <c r="AI1687" s="40" t="str">
        <f>IFERROR(VLOOKUP(AH1687,AKT!$E$4:$G$350,3,FALSE),"")</f>
        <v>0942</v>
      </c>
    </row>
    <row r="1688" spans="32:35" hidden="1">
      <c r="AF1688" s="40" t="s">
        <v>6549</v>
      </c>
      <c r="AG1688" s="40" t="s">
        <v>6550</v>
      </c>
      <c r="AH1688" s="40" t="str">
        <f t="shared" si="94"/>
        <v>A679081</v>
      </c>
      <c r="AI1688" s="40" t="str">
        <f>IFERROR(VLOOKUP(AH1688,AKT!$E$4:$G$350,3,FALSE),"")</f>
        <v>0942</v>
      </c>
    </row>
    <row r="1689" spans="32:35" hidden="1">
      <c r="AF1689" s="40" t="s">
        <v>6551</v>
      </c>
      <c r="AG1689" s="40" t="s">
        <v>6552</v>
      </c>
      <c r="AH1689" s="40" t="str">
        <f t="shared" si="94"/>
        <v>A679081</v>
      </c>
      <c r="AI1689" s="40" t="str">
        <f>IFERROR(VLOOKUP(AH1689,AKT!$E$4:$G$350,3,FALSE),"")</f>
        <v>0942</v>
      </c>
    </row>
    <row r="1690" spans="32:35" hidden="1">
      <c r="AF1690" s="40" t="s">
        <v>730</v>
      </c>
      <c r="AG1690" s="40" t="s">
        <v>731</v>
      </c>
      <c r="AH1690" s="40" t="str">
        <f t="shared" si="94"/>
        <v>A679081</v>
      </c>
      <c r="AI1690" s="40" t="str">
        <f>IFERROR(VLOOKUP(AH1690,AKT!$E$4:$G$350,3,FALSE),"")</f>
        <v>0942</v>
      </c>
    </row>
    <row r="1691" spans="32:35" hidden="1">
      <c r="AF1691" s="40" t="s">
        <v>6553</v>
      </c>
      <c r="AG1691" s="40" t="s">
        <v>6554</v>
      </c>
      <c r="AH1691" s="40" t="str">
        <f t="shared" si="94"/>
        <v>A679081</v>
      </c>
      <c r="AI1691" s="40" t="str">
        <f>IFERROR(VLOOKUP(AH1691,AKT!$E$4:$G$350,3,FALSE),"")</f>
        <v>0942</v>
      </c>
    </row>
    <row r="1692" spans="32:35" hidden="1">
      <c r="AF1692" s="40" t="s">
        <v>6555</v>
      </c>
      <c r="AG1692" s="40" t="s">
        <v>6556</v>
      </c>
      <c r="AH1692" s="40" t="str">
        <f t="shared" si="94"/>
        <v>A679081</v>
      </c>
      <c r="AI1692" s="40" t="str">
        <f>IFERROR(VLOOKUP(AH1692,AKT!$E$4:$G$350,3,FALSE),"")</f>
        <v>0942</v>
      </c>
    </row>
    <row r="1693" spans="32:35" hidden="1">
      <c r="AF1693" s="40" t="s">
        <v>6557</v>
      </c>
      <c r="AG1693" s="40" t="s">
        <v>6558</v>
      </c>
      <c r="AH1693" s="40" t="str">
        <f t="shared" si="94"/>
        <v>A679081</v>
      </c>
      <c r="AI1693" s="40" t="str">
        <f>IFERROR(VLOOKUP(AH1693,AKT!$E$4:$G$350,3,FALSE),"")</f>
        <v>0942</v>
      </c>
    </row>
    <row r="1694" spans="32:35" hidden="1">
      <c r="AF1694" s="40" t="s">
        <v>2067</v>
      </c>
      <c r="AG1694" s="40" t="s">
        <v>2068</v>
      </c>
      <c r="AH1694" s="40" t="str">
        <f t="shared" si="94"/>
        <v>A679081</v>
      </c>
      <c r="AI1694" s="40" t="str">
        <f>IFERROR(VLOOKUP(AH1694,AKT!$E$4:$G$350,3,FALSE),"")</f>
        <v>0942</v>
      </c>
    </row>
    <row r="1695" spans="32:35" hidden="1">
      <c r="AF1695" s="40" t="s">
        <v>2069</v>
      </c>
      <c r="AG1695" s="40" t="s">
        <v>1977</v>
      </c>
      <c r="AH1695" s="40" t="str">
        <f t="shared" si="94"/>
        <v>A679081</v>
      </c>
      <c r="AI1695" s="40" t="str">
        <f>IFERROR(VLOOKUP(AH1695,AKT!$E$4:$G$350,3,FALSE),"")</f>
        <v>0942</v>
      </c>
    </row>
    <row r="1696" spans="32:35" hidden="1">
      <c r="AF1696" s="40" t="s">
        <v>2070</v>
      </c>
      <c r="AG1696" s="40" t="s">
        <v>2071</v>
      </c>
      <c r="AH1696" s="40" t="str">
        <f t="shared" si="94"/>
        <v>A679081</v>
      </c>
      <c r="AI1696" s="40" t="str">
        <f>IFERROR(VLOOKUP(AH1696,AKT!$E$4:$G$350,3,FALSE),"")</f>
        <v>0942</v>
      </c>
    </row>
    <row r="1697" spans="32:35" hidden="1">
      <c r="AF1697" s="40" t="s">
        <v>6559</v>
      </c>
      <c r="AG1697" s="40" t="s">
        <v>6560</v>
      </c>
      <c r="AH1697" s="40" t="str">
        <f t="shared" si="94"/>
        <v>A679081</v>
      </c>
      <c r="AI1697" s="40" t="str">
        <f>IFERROR(VLOOKUP(AH1697,AKT!$E$4:$G$350,3,FALSE),"")</f>
        <v>0942</v>
      </c>
    </row>
    <row r="1698" spans="32:35" hidden="1">
      <c r="AF1698" s="40" t="s">
        <v>6561</v>
      </c>
      <c r="AG1698" s="40" t="s">
        <v>6562</v>
      </c>
      <c r="AH1698" s="40" t="str">
        <f t="shared" si="94"/>
        <v>A679081</v>
      </c>
      <c r="AI1698" s="40" t="str">
        <f>IFERROR(VLOOKUP(AH1698,AKT!$E$4:$G$350,3,FALSE),"")</f>
        <v>0942</v>
      </c>
    </row>
    <row r="1699" spans="32:35" hidden="1">
      <c r="AF1699" s="40" t="s">
        <v>6563</v>
      </c>
      <c r="AG1699" s="40" t="s">
        <v>6564</v>
      </c>
      <c r="AH1699" s="40" t="str">
        <f t="shared" si="94"/>
        <v>A679081</v>
      </c>
      <c r="AI1699" s="40" t="str">
        <f>IFERROR(VLOOKUP(AH1699,AKT!$E$4:$G$350,3,FALSE),"")</f>
        <v>0942</v>
      </c>
    </row>
    <row r="1700" spans="32:35" hidden="1">
      <c r="AF1700" s="40" t="s">
        <v>3587</v>
      </c>
      <c r="AG1700" s="40" t="s">
        <v>3588</v>
      </c>
      <c r="AH1700" s="40" t="str">
        <f t="shared" si="94"/>
        <v>A679081</v>
      </c>
      <c r="AI1700" s="40" t="str">
        <f>IFERROR(VLOOKUP(AH1700,AKT!$E$4:$G$350,3,FALSE),"")</f>
        <v>0942</v>
      </c>
    </row>
    <row r="1701" spans="32:35" hidden="1">
      <c r="AF1701" s="40" t="s">
        <v>3589</v>
      </c>
      <c r="AG1701" s="40" t="s">
        <v>3590</v>
      </c>
      <c r="AH1701" s="40" t="str">
        <f t="shared" si="94"/>
        <v>A679081</v>
      </c>
      <c r="AI1701" s="40" t="str">
        <f>IFERROR(VLOOKUP(AH1701,AKT!$E$4:$G$350,3,FALSE),"")</f>
        <v>0942</v>
      </c>
    </row>
    <row r="1702" spans="32:35" hidden="1">
      <c r="AF1702" s="40" t="s">
        <v>6565</v>
      </c>
      <c r="AG1702" s="40" t="s">
        <v>6566</v>
      </c>
      <c r="AH1702" s="40" t="str">
        <f t="shared" si="94"/>
        <v>A679081</v>
      </c>
      <c r="AI1702" s="40" t="str">
        <f>IFERROR(VLOOKUP(AH1702,AKT!$E$4:$G$350,3,FALSE),"")</f>
        <v>0942</v>
      </c>
    </row>
    <row r="1703" spans="32:35" hidden="1">
      <c r="AF1703" s="40" t="s">
        <v>6567</v>
      </c>
      <c r="AG1703" s="40" t="s">
        <v>6566</v>
      </c>
      <c r="AH1703" s="40" t="str">
        <f t="shared" si="94"/>
        <v>A679081</v>
      </c>
      <c r="AI1703" s="40" t="str">
        <f>IFERROR(VLOOKUP(AH1703,AKT!$E$4:$G$350,3,FALSE),"")</f>
        <v>0942</v>
      </c>
    </row>
    <row r="1704" spans="32:35" hidden="1">
      <c r="AF1704" s="40" t="s">
        <v>6568</v>
      </c>
      <c r="AG1704" s="40" t="s">
        <v>6569</v>
      </c>
      <c r="AH1704" s="40" t="str">
        <f t="shared" si="94"/>
        <v>A679115</v>
      </c>
      <c r="AI1704" s="40" t="str">
        <f>IFERROR(VLOOKUP(AH1704,AKT!$E$4:$G$350,3,FALSE),"")</f>
        <v>0942</v>
      </c>
    </row>
    <row r="1705" spans="32:35" hidden="1">
      <c r="AF1705" s="40" t="s">
        <v>6570</v>
      </c>
      <c r="AG1705" s="40" t="s">
        <v>6571</v>
      </c>
      <c r="AH1705" s="40" t="str">
        <f t="shared" si="94"/>
        <v>A679115</v>
      </c>
      <c r="AI1705" s="40" t="str">
        <f>IFERROR(VLOOKUP(AH1705,AKT!$E$4:$G$350,3,FALSE),"")</f>
        <v>0942</v>
      </c>
    </row>
    <row r="1706" spans="32:35" hidden="1">
      <c r="AF1706" s="40" t="s">
        <v>6572</v>
      </c>
      <c r="AG1706" s="40" t="s">
        <v>1874</v>
      </c>
      <c r="AH1706" s="40" t="str">
        <f t="shared" si="94"/>
        <v>A679115</v>
      </c>
      <c r="AI1706" s="40" t="str">
        <f>IFERROR(VLOOKUP(AH1706,AKT!$E$4:$G$350,3,FALSE),"")</f>
        <v>0942</v>
      </c>
    </row>
    <row r="1707" spans="32:35" hidden="1">
      <c r="AF1707" s="40" t="s">
        <v>1875</v>
      </c>
      <c r="AG1707" s="40" t="s">
        <v>1874</v>
      </c>
      <c r="AH1707" s="40" t="str">
        <f t="shared" si="94"/>
        <v>A679115</v>
      </c>
      <c r="AI1707" s="40" t="str">
        <f>IFERROR(VLOOKUP(AH1707,AKT!$E$4:$G$350,3,FALSE),"")</f>
        <v>0942</v>
      </c>
    </row>
    <row r="1708" spans="32:35" hidden="1">
      <c r="AF1708" s="40" t="s">
        <v>6573</v>
      </c>
      <c r="AG1708" s="40" t="s">
        <v>6574</v>
      </c>
      <c r="AH1708" s="40" t="str">
        <f t="shared" si="94"/>
        <v>A679115</v>
      </c>
      <c r="AI1708" s="40" t="str">
        <f>IFERROR(VLOOKUP(AH1708,AKT!$E$4:$G$350,3,FALSE),"")</f>
        <v>0942</v>
      </c>
    </row>
    <row r="1709" spans="32:35" hidden="1">
      <c r="AF1709" s="40" t="s">
        <v>1876</v>
      </c>
      <c r="AG1709" s="40" t="s">
        <v>1877</v>
      </c>
      <c r="AH1709" s="40" t="str">
        <f t="shared" si="94"/>
        <v>A679115</v>
      </c>
      <c r="AI1709" s="40" t="str">
        <f>IFERROR(VLOOKUP(AH1709,AKT!$E$4:$G$350,3,FALSE),"")</f>
        <v>0942</v>
      </c>
    </row>
    <row r="1710" spans="32:35" hidden="1">
      <c r="AF1710" s="40" t="s">
        <v>6575</v>
      </c>
      <c r="AG1710" s="40" t="s">
        <v>1874</v>
      </c>
      <c r="AH1710" s="40" t="str">
        <f t="shared" si="94"/>
        <v>A679115</v>
      </c>
      <c r="AI1710" s="40" t="str">
        <f>IFERROR(VLOOKUP(AH1710,AKT!$E$4:$G$350,3,FALSE),"")</f>
        <v>0942</v>
      </c>
    </row>
    <row r="1711" spans="32:35" hidden="1">
      <c r="AF1711" s="40" t="s">
        <v>2072</v>
      </c>
      <c r="AG1711" s="40" t="s">
        <v>2073</v>
      </c>
      <c r="AH1711" s="40" t="str">
        <f t="shared" si="94"/>
        <v>A679115</v>
      </c>
      <c r="AI1711" s="40" t="str">
        <f>IFERROR(VLOOKUP(AH1711,AKT!$E$4:$G$350,3,FALSE),"")</f>
        <v>0942</v>
      </c>
    </row>
    <row r="1712" spans="32:35" hidden="1">
      <c r="AF1712" s="40" t="s">
        <v>2074</v>
      </c>
      <c r="AG1712" s="40" t="s">
        <v>2075</v>
      </c>
      <c r="AH1712" s="40" t="str">
        <f t="shared" si="94"/>
        <v>A679115</v>
      </c>
      <c r="AI1712" s="40" t="str">
        <f>IFERROR(VLOOKUP(AH1712,AKT!$E$4:$G$350,3,FALSE),"")</f>
        <v>0942</v>
      </c>
    </row>
    <row r="1713" spans="32:35" hidden="1">
      <c r="AF1713" s="40" t="s">
        <v>6576</v>
      </c>
      <c r="AG1713" s="40" t="s">
        <v>6577</v>
      </c>
      <c r="AH1713" s="40" t="str">
        <f t="shared" si="94"/>
        <v>A679115</v>
      </c>
      <c r="AI1713" s="40" t="str">
        <f>IFERROR(VLOOKUP(AH1713,AKT!$E$4:$G$350,3,FALSE),"")</f>
        <v>0942</v>
      </c>
    </row>
    <row r="1714" spans="32:35" hidden="1">
      <c r="AF1714" s="40" t="s">
        <v>3591</v>
      </c>
      <c r="AG1714" s="40" t="s">
        <v>3592</v>
      </c>
      <c r="AH1714" s="40" t="str">
        <f t="shared" si="94"/>
        <v>A679115</v>
      </c>
      <c r="AI1714" s="40" t="str">
        <f>IFERROR(VLOOKUP(AH1714,AKT!$E$4:$G$350,3,FALSE),"")</f>
        <v>0942</v>
      </c>
    </row>
    <row r="1715" spans="32:35" hidden="1">
      <c r="AF1715" s="40" t="s">
        <v>3593</v>
      </c>
      <c r="AG1715" s="40" t="s">
        <v>3594</v>
      </c>
      <c r="AH1715" s="40" t="str">
        <f t="shared" si="94"/>
        <v>A679115</v>
      </c>
      <c r="AI1715" s="40" t="str">
        <f>IFERROR(VLOOKUP(AH1715,AKT!$E$4:$G$350,3,FALSE),"")</f>
        <v>0942</v>
      </c>
    </row>
    <row r="1716" spans="32:35" hidden="1">
      <c r="AF1716" s="40" t="s">
        <v>3595</v>
      </c>
      <c r="AG1716" s="40" t="s">
        <v>3596</v>
      </c>
      <c r="AH1716" s="40" t="str">
        <f t="shared" si="94"/>
        <v>A679115</v>
      </c>
      <c r="AI1716" s="40" t="str">
        <f>IFERROR(VLOOKUP(AH1716,AKT!$E$4:$G$350,3,FALSE),"")</f>
        <v>0942</v>
      </c>
    </row>
    <row r="1717" spans="32:35" hidden="1">
      <c r="AF1717" s="40" t="s">
        <v>3597</v>
      </c>
      <c r="AG1717" s="40" t="s">
        <v>3598</v>
      </c>
      <c r="AH1717" s="40" t="str">
        <f t="shared" si="94"/>
        <v>A679115</v>
      </c>
      <c r="AI1717" s="40" t="str">
        <f>IFERROR(VLOOKUP(AH1717,AKT!$E$4:$G$350,3,FALSE),"")</f>
        <v>0942</v>
      </c>
    </row>
    <row r="1718" spans="32:35" hidden="1">
      <c r="AF1718" s="40" t="s">
        <v>6578</v>
      </c>
      <c r="AG1718" s="40" t="s">
        <v>6579</v>
      </c>
      <c r="AH1718" s="40" t="str">
        <f t="shared" si="94"/>
        <v>A679115</v>
      </c>
      <c r="AI1718" s="40" t="str">
        <f>IFERROR(VLOOKUP(AH1718,AKT!$E$4:$G$350,3,FALSE),"")</f>
        <v>0942</v>
      </c>
    </row>
    <row r="1719" spans="32:35" hidden="1">
      <c r="AF1719" s="40" t="s">
        <v>6598</v>
      </c>
      <c r="AG1719" s="40" t="s">
        <v>247</v>
      </c>
      <c r="AH1719" s="40" t="str">
        <f t="shared" si="94"/>
        <v>K679126</v>
      </c>
      <c r="AI1719" s="40" t="str">
        <f>IFERROR(VLOOKUP(AH1719,AKT!$E$4:$G$350,3,FALSE),"")</f>
        <v>0942</v>
      </c>
    </row>
    <row r="1720" spans="32:35" hidden="1">
      <c r="AF1720" s="40" t="s">
        <v>6599</v>
      </c>
      <c r="AG1720" s="40" t="s">
        <v>6600</v>
      </c>
      <c r="AH1720" s="40" t="str">
        <f t="shared" si="94"/>
        <v>K679126</v>
      </c>
      <c r="AI1720" s="40" t="str">
        <f>IFERROR(VLOOKUP(AH1720,AKT!$E$4:$G$350,3,FALSE),"")</f>
        <v>0942</v>
      </c>
    </row>
    <row r="1721" spans="32:35" hidden="1">
      <c r="AF1721" s="40" t="s">
        <v>6601</v>
      </c>
      <c r="AG1721" s="40" t="s">
        <v>6602</v>
      </c>
      <c r="AH1721" s="40" t="str">
        <f t="shared" si="94"/>
        <v>K679128</v>
      </c>
      <c r="AI1721" s="40" t="str">
        <f>IFERROR(VLOOKUP(AH1721,AKT!$E$4:$G$350,3,FALSE),"")</f>
        <v>0942</v>
      </c>
    </row>
    <row r="1722" spans="32:35" hidden="1">
      <c r="AF1722" s="40" t="s">
        <v>6603</v>
      </c>
      <c r="AG1722" s="40" t="s">
        <v>6593</v>
      </c>
      <c r="AH1722" s="40" t="str">
        <f t="shared" si="94"/>
        <v>K679128</v>
      </c>
      <c r="AI1722" s="40" t="str">
        <f>IFERROR(VLOOKUP(AH1722,AKT!$E$4:$G$350,3,FALSE),"")</f>
        <v>0942</v>
      </c>
    </row>
    <row r="1723" spans="32:35" hidden="1">
      <c r="AF1723" s="40" t="s">
        <v>6601</v>
      </c>
      <c r="AG1723" s="40" t="s">
        <v>6594</v>
      </c>
      <c r="AH1723" s="40" t="str">
        <f t="shared" si="94"/>
        <v>K679128</v>
      </c>
      <c r="AI1723" s="40" t="str">
        <f>IFERROR(VLOOKUP(AH1723,AKT!$E$4:$G$350,3,FALSE),"")</f>
        <v>0942</v>
      </c>
    </row>
    <row r="1724" spans="32:35" hidden="1">
      <c r="AF1724" s="40" t="s">
        <v>6604</v>
      </c>
      <c r="AG1724" s="40" t="s">
        <v>6605</v>
      </c>
      <c r="AH1724" s="40" t="str">
        <f t="shared" si="94"/>
        <v>K679129</v>
      </c>
      <c r="AI1724" s="40" t="str">
        <f>IFERROR(VLOOKUP(AH1724,AKT!$E$4:$G$350,3,FALSE),"")</f>
        <v>0942</v>
      </c>
    </row>
    <row r="1725" spans="32:35" hidden="1">
      <c r="AF1725" s="40" t="s">
        <v>6608</v>
      </c>
      <c r="AG1725" s="40" t="s">
        <v>6606</v>
      </c>
      <c r="AH1725" s="40" t="str">
        <f t="shared" si="94"/>
        <v>K679129</v>
      </c>
      <c r="AI1725" s="40" t="str">
        <f>IFERROR(VLOOKUP(AH1725,AKT!$E$4:$G$350,3,FALSE),"")</f>
        <v>0942</v>
      </c>
    </row>
    <row r="1726" spans="32:35" hidden="1">
      <c r="AF1726" s="40" t="s">
        <v>6609</v>
      </c>
      <c r="AG1726" s="40" t="s">
        <v>6607</v>
      </c>
      <c r="AH1726" s="40" t="str">
        <f t="shared" si="94"/>
        <v>K679129</v>
      </c>
      <c r="AI1726" s="40" t="str">
        <f>IFERROR(VLOOKUP(AH1726,AKT!$E$4:$G$350,3,FALSE),"")</f>
        <v>0942</v>
      </c>
    </row>
    <row r="1727" spans="32:35" hidden="1">
      <c r="AF1727" s="40" t="s">
        <v>6583</v>
      </c>
      <c r="AG1727" s="40" t="s">
        <v>247</v>
      </c>
      <c r="AH1727" s="40" t="str">
        <f t="shared" si="94"/>
        <v>A622152</v>
      </c>
      <c r="AI1727" s="40" t="str">
        <f>IFERROR(VLOOKUP(AH1727,AKT!$E$4:$G$350,3,FALSE),"")</f>
        <v>0150</v>
      </c>
    </row>
    <row r="1728" spans="32:35" hidden="1">
      <c r="AF1728" s="40" t="s">
        <v>6584</v>
      </c>
      <c r="AG1728" s="40" t="s">
        <v>6585</v>
      </c>
      <c r="AH1728" s="40" t="str">
        <f t="shared" si="94"/>
        <v>A622152</v>
      </c>
      <c r="AI1728" s="40" t="str">
        <f>IFERROR(VLOOKUP(AH1728,AKT!$E$4:$G$350,3,FALSE),"")</f>
        <v>0150</v>
      </c>
    </row>
    <row r="1729" spans="32:35" hidden="1">
      <c r="AF1729" s="40" t="s">
        <v>6586</v>
      </c>
      <c r="AG1729" s="40" t="s">
        <v>6591</v>
      </c>
      <c r="AH1729" s="40" t="str">
        <f t="shared" si="94"/>
        <v>A622152</v>
      </c>
      <c r="AI1729" s="40" t="str">
        <f>IFERROR(VLOOKUP(AH1729,AKT!$E$4:$G$350,3,FALSE),"")</f>
        <v>0150</v>
      </c>
    </row>
    <row r="1730" spans="32:35" hidden="1">
      <c r="AF1730" s="40" t="s">
        <v>6587</v>
      </c>
      <c r="AG1730" s="40" t="s">
        <v>6592</v>
      </c>
      <c r="AH1730" s="40" t="str">
        <f t="shared" si="94"/>
        <v>A622152</v>
      </c>
      <c r="AI1730" s="40" t="str">
        <f>IFERROR(VLOOKUP(AH1730,AKT!$E$4:$G$350,3,FALSE),"")</f>
        <v>0150</v>
      </c>
    </row>
    <row r="1731" spans="32:35" hidden="1">
      <c r="AF1731" s="40" t="s">
        <v>6588</v>
      </c>
      <c r="AG1731" s="40" t="s">
        <v>6593</v>
      </c>
      <c r="AH1731" s="40" t="str">
        <f t="shared" si="94"/>
        <v>A622152</v>
      </c>
      <c r="AI1731" s="40" t="str">
        <f>IFERROR(VLOOKUP(AH1731,AKT!$E$4:$G$350,3,FALSE),"")</f>
        <v>0150</v>
      </c>
    </row>
    <row r="1732" spans="32:35" hidden="1">
      <c r="AF1732" s="40" t="s">
        <v>6589</v>
      </c>
      <c r="AG1732" s="40" t="s">
        <v>6594</v>
      </c>
      <c r="AH1732" s="40" t="str">
        <f t="shared" si="94"/>
        <v>A622152</v>
      </c>
      <c r="AI1732" s="40" t="str">
        <f>IFERROR(VLOOKUP(AH1732,AKT!$E$4:$G$350,3,FALSE),"")</f>
        <v>0150</v>
      </c>
    </row>
    <row r="1733" spans="32:35" hidden="1">
      <c r="AF1733" s="40" t="s">
        <v>6590</v>
      </c>
      <c r="AG1733" s="40" t="s">
        <v>6595</v>
      </c>
      <c r="AH1733" s="40" t="str">
        <f t="shared" si="94"/>
        <v>A622152</v>
      </c>
      <c r="AI1733" s="40" t="str">
        <f>IFERROR(VLOOKUP(AH1733,AKT!$E$4:$G$350,3,FALSE),"")</f>
        <v>0150</v>
      </c>
    </row>
    <row r="1734" spans="32:35" hidden="1">
      <c r="AF1734" s="40" t="s">
        <v>6596</v>
      </c>
      <c r="AG1734" s="40" t="s">
        <v>6597</v>
      </c>
      <c r="AH1734" s="40" t="str">
        <f t="shared" si="94"/>
        <v>A622152</v>
      </c>
      <c r="AI1734" s="40" t="str">
        <f>IFERROR(VLOOKUP(AH1734,AKT!$E$4:$G$350,3,FALSE),"")</f>
        <v>0150</v>
      </c>
    </row>
    <row r="1735" spans="32:35" hidden="1">
      <c r="AF1735" s="40" t="s">
        <v>2076</v>
      </c>
      <c r="AG1735" s="40" t="s">
        <v>2077</v>
      </c>
      <c r="AH1735" s="40" t="str">
        <f t="shared" si="94"/>
        <v>K628080</v>
      </c>
      <c r="AI1735" s="40" t="str">
        <f>IFERROR(VLOOKUP(AH1735,AKT!$E$4:$G$350,3,FALSE),"")</f>
        <v>0970</v>
      </c>
    </row>
    <row r="1736" spans="32:35" hidden="1">
      <c r="AF1736" s="40" t="s">
        <v>935</v>
      </c>
      <c r="AG1736" s="40" t="s">
        <v>936</v>
      </c>
      <c r="AH1736" s="40" t="str">
        <f t="shared" si="94"/>
        <v>K628081</v>
      </c>
      <c r="AI1736" s="40" t="str">
        <f>IFERROR(VLOOKUP(AH1736,AKT!$E$4:$G$350,3,FALSE),"")</f>
        <v>0970</v>
      </c>
    </row>
    <row r="1737" spans="32:35" hidden="1">
      <c r="AF1737" s="40" t="s">
        <v>937</v>
      </c>
      <c r="AG1737" s="40" t="s">
        <v>938</v>
      </c>
      <c r="AH1737" s="40" t="str">
        <f t="shared" ref="AH1737:AH1778" si="95">LEFT(AF1737,7)</f>
        <v>K628081</v>
      </c>
      <c r="AI1737" s="40" t="str">
        <f>IFERROR(VLOOKUP(AH1737,AKT!$E$4:$G$350,3,FALSE),"")</f>
        <v>0970</v>
      </c>
    </row>
    <row r="1738" spans="32:35" hidden="1">
      <c r="AF1738" s="40" t="s">
        <v>2078</v>
      </c>
      <c r="AG1738" s="40" t="s">
        <v>2077</v>
      </c>
      <c r="AH1738" s="40" t="str">
        <f t="shared" si="95"/>
        <v>K628081</v>
      </c>
      <c r="AI1738" s="40" t="str">
        <f>IFERROR(VLOOKUP(AH1738,AKT!$E$4:$G$350,3,FALSE),"")</f>
        <v>0970</v>
      </c>
    </row>
    <row r="1739" spans="32:35" hidden="1">
      <c r="AF1739" s="40" t="s">
        <v>3599</v>
      </c>
      <c r="AG1739" s="40" t="s">
        <v>3600</v>
      </c>
      <c r="AH1739" s="40" t="str">
        <f t="shared" si="95"/>
        <v>K628081</v>
      </c>
      <c r="AI1739" s="40" t="str">
        <f>IFERROR(VLOOKUP(AH1739,AKT!$E$4:$G$350,3,FALSE),"")</f>
        <v>0970</v>
      </c>
    </row>
    <row r="1740" spans="32:35" hidden="1">
      <c r="AF1740" s="40" t="s">
        <v>3601</v>
      </c>
      <c r="AG1740" s="40" t="s">
        <v>3602</v>
      </c>
      <c r="AH1740" s="40" t="str">
        <f t="shared" si="95"/>
        <v>K628081</v>
      </c>
      <c r="AI1740" s="40" t="str">
        <f>IFERROR(VLOOKUP(AH1740,AKT!$E$4:$G$350,3,FALSE),"")</f>
        <v>0970</v>
      </c>
    </row>
    <row r="1741" spans="32:35" hidden="1">
      <c r="AF1741" s="40" t="s">
        <v>939</v>
      </c>
      <c r="AG1741" s="40" t="s">
        <v>940</v>
      </c>
      <c r="AH1741" s="40" t="str">
        <f t="shared" si="95"/>
        <v>K628087</v>
      </c>
      <c r="AI1741" s="40" t="str">
        <f>IFERROR(VLOOKUP(AH1741,AKT!$E$4:$G$350,3,FALSE),"")</f>
        <v>0133</v>
      </c>
    </row>
    <row r="1742" spans="32:35" hidden="1">
      <c r="AF1742" s="40" t="s">
        <v>941</v>
      </c>
      <c r="AG1742" s="40" t="s">
        <v>942</v>
      </c>
      <c r="AH1742" s="40" t="str">
        <f t="shared" si="95"/>
        <v>K628087</v>
      </c>
      <c r="AI1742" s="40" t="str">
        <f>IFERROR(VLOOKUP(AH1742,AKT!$E$4:$G$350,3,FALSE),"")</f>
        <v>0133</v>
      </c>
    </row>
    <row r="1743" spans="32:35" hidden="1">
      <c r="AF1743" s="40" t="s">
        <v>3603</v>
      </c>
      <c r="AG1743" s="40" t="s">
        <v>3060</v>
      </c>
      <c r="AH1743" s="40" t="str">
        <f t="shared" si="95"/>
        <v>A579073</v>
      </c>
      <c r="AI1743" s="40" t="str">
        <f>IFERROR(VLOOKUP(AH1743,AKT!$E$4:$G$350,3,FALSE),"")</f>
        <v>0970</v>
      </c>
    </row>
    <row r="1744" spans="32:35" hidden="1">
      <c r="AF1744" s="40" t="s">
        <v>3604</v>
      </c>
      <c r="AG1744" s="40" t="s">
        <v>3605</v>
      </c>
      <c r="AH1744" s="40" t="str">
        <f t="shared" si="95"/>
        <v>A580072</v>
      </c>
      <c r="AI1744" s="40" t="str">
        <f>IFERROR(VLOOKUP(AH1744,AKT!$E$4:$G$350,3,FALSE),"")</f>
        <v>0970</v>
      </c>
    </row>
    <row r="1745" spans="32:35" hidden="1">
      <c r="AF1745" s="40" t="s">
        <v>3606</v>
      </c>
      <c r="AG1745" s="40" t="s">
        <v>3607</v>
      </c>
      <c r="AH1745" s="40" t="str">
        <f t="shared" si="95"/>
        <v>K767054</v>
      </c>
      <c r="AI1745" s="40" t="str">
        <f>IFERROR(VLOOKUP(AH1745,AKT!$E$4:$G$350,3,FALSE),"")</f>
        <v>0970</v>
      </c>
    </row>
    <row r="1746" spans="32:35" hidden="1">
      <c r="AF1746" s="40" t="s">
        <v>3608</v>
      </c>
      <c r="AG1746" s="40" t="s">
        <v>3609</v>
      </c>
      <c r="AH1746" s="40" t="str">
        <f t="shared" si="95"/>
        <v>A867021</v>
      </c>
      <c r="AI1746" s="40" t="str">
        <f>IFERROR(VLOOKUP(AH1746,AKT!$E$4:$G$350,3,FALSE),"")</f>
        <v>0942</v>
      </c>
    </row>
    <row r="1747" spans="32:35" hidden="1">
      <c r="AF1747" s="40" t="s">
        <v>3610</v>
      </c>
      <c r="AG1747" s="40" t="s">
        <v>3611</v>
      </c>
      <c r="AH1747" s="40" t="str">
        <f t="shared" si="95"/>
        <v>A867021</v>
      </c>
      <c r="AI1747" s="40" t="str">
        <f>IFERROR(VLOOKUP(AH1747,AKT!$E$4:$G$350,3,FALSE),"")</f>
        <v>0942</v>
      </c>
    </row>
    <row r="1748" spans="32:35" hidden="1">
      <c r="AF1748" s="40" t="s">
        <v>3612</v>
      </c>
      <c r="AG1748" s="40" t="s">
        <v>3613</v>
      </c>
      <c r="AH1748" s="40" t="str">
        <f t="shared" si="95"/>
        <v>A867021</v>
      </c>
      <c r="AI1748" s="40" t="str">
        <f>IFERROR(VLOOKUP(AH1748,AKT!$E$4:$G$350,3,FALSE),"")</f>
        <v>0942</v>
      </c>
    </row>
    <row r="1749" spans="32:35" hidden="1">
      <c r="AF1749" s="40" t="s">
        <v>3614</v>
      </c>
      <c r="AG1749" s="40" t="s">
        <v>3615</v>
      </c>
      <c r="AH1749" s="40" t="str">
        <f t="shared" si="95"/>
        <v>K867020</v>
      </c>
      <c r="AI1749" s="40" t="str">
        <f>IFERROR(VLOOKUP(AH1749,AKT!$E$4:$G$350,3,FALSE),"")</f>
        <v>0942</v>
      </c>
    </row>
    <row r="1750" spans="32:35" hidden="1">
      <c r="AF1750" s="40" t="s">
        <v>3616</v>
      </c>
      <c r="AG1750" s="40" t="s">
        <v>3617</v>
      </c>
      <c r="AH1750" s="40" t="str">
        <f t="shared" si="95"/>
        <v>K814011</v>
      </c>
      <c r="AI1750" s="40" t="str">
        <f>IFERROR(VLOOKUP(AH1750,AKT!$E$4:$G$350,3,FALSE),"")</f>
        <v>0970</v>
      </c>
    </row>
    <row r="1751" spans="32:35" hidden="1">
      <c r="AF1751" s="40" t="s">
        <v>3618</v>
      </c>
      <c r="AG1751" s="40" t="s">
        <v>3619</v>
      </c>
      <c r="AH1751" s="40" t="str">
        <f t="shared" si="95"/>
        <v>K814013</v>
      </c>
      <c r="AI1751" s="40" t="str">
        <f>IFERROR(VLOOKUP(AH1751,AKT!$E$4:$G$350,3,FALSE),"")</f>
        <v>0970</v>
      </c>
    </row>
    <row r="1752" spans="32:35" hidden="1">
      <c r="AF1752" s="40" t="s">
        <v>3620</v>
      </c>
      <c r="AG1752" s="40" t="s">
        <v>3621</v>
      </c>
      <c r="AH1752" s="40" t="str">
        <f t="shared" si="95"/>
        <v>A848051</v>
      </c>
      <c r="AI1752" s="40" t="str">
        <f>IFERROR(VLOOKUP(AH1752,AKT!$E$4:$G$350,3,FALSE),"")</f>
        <v>0970</v>
      </c>
    </row>
    <row r="1753" spans="32:35" hidden="1">
      <c r="AF1753" s="40" t="s">
        <v>3622</v>
      </c>
      <c r="AG1753" s="40" t="s">
        <v>3623</v>
      </c>
      <c r="AH1753" s="40" t="str">
        <f t="shared" si="95"/>
        <v>A848051</v>
      </c>
      <c r="AI1753" s="40" t="str">
        <f>IFERROR(VLOOKUP(AH1753,AKT!$E$4:$G$350,3,FALSE),"")</f>
        <v>0970</v>
      </c>
    </row>
    <row r="1754" spans="32:35" hidden="1">
      <c r="AF1754" s="40" t="s">
        <v>3624</v>
      </c>
      <c r="AG1754" s="40" t="s">
        <v>3625</v>
      </c>
      <c r="AH1754" s="40" t="str">
        <f t="shared" si="95"/>
        <v>A848051</v>
      </c>
      <c r="AI1754" s="40" t="str">
        <f>IFERROR(VLOOKUP(AH1754,AKT!$E$4:$G$350,3,FALSE),"")</f>
        <v>0970</v>
      </c>
    </row>
    <row r="1755" spans="32:35" hidden="1">
      <c r="AF1755" s="40" t="s">
        <v>3626</v>
      </c>
      <c r="AG1755" s="40" t="s">
        <v>3627</v>
      </c>
      <c r="AH1755" s="40" t="str">
        <f t="shared" si="95"/>
        <v>A848051</v>
      </c>
      <c r="AI1755" s="40" t="str">
        <f>IFERROR(VLOOKUP(AH1755,AKT!$E$4:$G$350,3,FALSE),"")</f>
        <v>0970</v>
      </c>
    </row>
    <row r="1756" spans="32:35" hidden="1">
      <c r="AF1756" s="40" t="s">
        <v>3628</v>
      </c>
      <c r="AG1756" s="40" t="s">
        <v>3629</v>
      </c>
      <c r="AH1756" s="40" t="str">
        <f t="shared" si="95"/>
        <v>A848051</v>
      </c>
      <c r="AI1756" s="40" t="str">
        <f>IFERROR(VLOOKUP(AH1756,AKT!$E$4:$G$350,3,FALSE),"")</f>
        <v>0970</v>
      </c>
    </row>
    <row r="1757" spans="32:35" hidden="1">
      <c r="AF1757" s="40" t="s">
        <v>3630</v>
      </c>
      <c r="AG1757" s="40" t="s">
        <v>3631</v>
      </c>
      <c r="AH1757" s="40" t="str">
        <f t="shared" si="95"/>
        <v>A848051</v>
      </c>
      <c r="AI1757" s="40" t="str">
        <f>IFERROR(VLOOKUP(AH1757,AKT!$E$4:$G$350,3,FALSE),"")</f>
        <v>0970</v>
      </c>
    </row>
    <row r="1758" spans="32:35" hidden="1">
      <c r="AF1758" s="40" t="s">
        <v>3632</v>
      </c>
      <c r="AG1758" s="40" t="s">
        <v>3633</v>
      </c>
      <c r="AH1758" s="40" t="str">
        <f t="shared" si="95"/>
        <v>A848051</v>
      </c>
      <c r="AI1758" s="40" t="str">
        <f>IFERROR(VLOOKUP(AH1758,AKT!$E$4:$G$350,3,FALSE),"")</f>
        <v>0970</v>
      </c>
    </row>
    <row r="1759" spans="32:35" hidden="1">
      <c r="AF1759" s="40" t="s">
        <v>943</v>
      </c>
      <c r="AG1759" s="40" t="s">
        <v>944</v>
      </c>
      <c r="AH1759" s="40" t="str">
        <f t="shared" si="95"/>
        <v>K848038</v>
      </c>
      <c r="AI1759" s="40" t="str">
        <f>IFERROR(VLOOKUP(AH1759,AKT!$E$4:$G$350,3,FALSE),"")</f>
        <v>0950</v>
      </c>
    </row>
    <row r="1760" spans="32:35" hidden="1">
      <c r="AF1760" s="40" t="s">
        <v>945</v>
      </c>
      <c r="AG1760" s="40" t="s">
        <v>946</v>
      </c>
      <c r="AH1760" s="40" t="str">
        <f t="shared" si="95"/>
        <v>K848038</v>
      </c>
      <c r="AI1760" s="40" t="str">
        <f>IFERROR(VLOOKUP(AH1760,AKT!$E$4:$G$350,3,FALSE),"")</f>
        <v>0950</v>
      </c>
    </row>
    <row r="1761" spans="32:35" hidden="1">
      <c r="AF1761" s="40" t="s">
        <v>947</v>
      </c>
      <c r="AG1761" s="40" t="s">
        <v>948</v>
      </c>
      <c r="AH1761" s="40" t="str">
        <f t="shared" si="95"/>
        <v>K848038</v>
      </c>
      <c r="AI1761" s="40" t="str">
        <f>IFERROR(VLOOKUP(AH1761,AKT!$E$4:$G$350,3,FALSE),"")</f>
        <v>0950</v>
      </c>
    </row>
    <row r="1762" spans="32:35" hidden="1">
      <c r="AF1762" s="40" t="s">
        <v>949</v>
      </c>
      <c r="AG1762" s="40" t="s">
        <v>950</v>
      </c>
      <c r="AH1762" s="40" t="str">
        <f t="shared" si="95"/>
        <v>K848038</v>
      </c>
      <c r="AI1762" s="40" t="str">
        <f>IFERROR(VLOOKUP(AH1762,AKT!$E$4:$G$350,3,FALSE),"")</f>
        <v>0950</v>
      </c>
    </row>
    <row r="1763" spans="32:35" hidden="1">
      <c r="AF1763" s="40" t="s">
        <v>951</v>
      </c>
      <c r="AG1763" s="40" t="s">
        <v>952</v>
      </c>
      <c r="AH1763" s="40" t="str">
        <f t="shared" si="95"/>
        <v>K848038</v>
      </c>
      <c r="AI1763" s="40" t="str">
        <f>IFERROR(VLOOKUP(AH1763,AKT!$E$4:$G$350,3,FALSE),"")</f>
        <v>0950</v>
      </c>
    </row>
    <row r="1764" spans="32:35" hidden="1">
      <c r="AF1764" s="40" t="s">
        <v>3634</v>
      </c>
      <c r="AG1764" s="40" t="s">
        <v>3635</v>
      </c>
      <c r="AH1764" s="40" t="str">
        <f t="shared" si="95"/>
        <v>K848050</v>
      </c>
      <c r="AI1764" s="40" t="str">
        <f>IFERROR(VLOOKUP(AH1764,AKT!$E$4:$G$350,3,FALSE),"")</f>
        <v>0950</v>
      </c>
    </row>
    <row r="1765" spans="32:35" hidden="1">
      <c r="AF1765" s="40" t="s">
        <v>3636</v>
      </c>
      <c r="AG1765" s="40" t="s">
        <v>3637</v>
      </c>
      <c r="AH1765" s="40" t="str">
        <f t="shared" si="95"/>
        <v>T848027</v>
      </c>
      <c r="AI1765" s="40" t="str">
        <f>IFERROR(VLOOKUP(AH1765,AKT!$E$4:$G$350,3,FALSE),"")</f>
        <v>0950</v>
      </c>
    </row>
    <row r="1766" spans="32:35" hidden="1">
      <c r="AF1766" s="40" t="s">
        <v>2082</v>
      </c>
      <c r="AG1766" s="40" t="s">
        <v>918</v>
      </c>
      <c r="AH1766" s="40" t="str">
        <f t="shared" si="95"/>
        <v>K733069</v>
      </c>
      <c r="AI1766" s="40" t="str">
        <f>IFERROR(VLOOKUP(AH1766,AKT!$E$4:$G$350,3,FALSE),"")</f>
        <v>0150</v>
      </c>
    </row>
    <row r="1767" spans="32:35" hidden="1">
      <c r="AF1767" s="40" t="s">
        <v>2083</v>
      </c>
      <c r="AG1767" s="40" t="s">
        <v>919</v>
      </c>
      <c r="AH1767" s="40" t="str">
        <f t="shared" si="95"/>
        <v>K733069</v>
      </c>
      <c r="AI1767" s="40" t="str">
        <f>IFERROR(VLOOKUP(AH1767,AKT!$E$4:$G$350,3,FALSE),"")</f>
        <v>0150</v>
      </c>
    </row>
    <row r="1768" spans="32:35" hidden="1">
      <c r="AH1768" s="40" t="str">
        <f t="shared" si="95"/>
        <v/>
      </c>
      <c r="AI1768" s="40" t="str">
        <f>IFERROR(VLOOKUP(AH1768,AKT!$E$4:$G$350,3,FALSE),"")</f>
        <v/>
      </c>
    </row>
    <row r="1769" spans="32:35" hidden="1">
      <c r="AH1769" s="40" t="str">
        <f t="shared" si="95"/>
        <v/>
      </c>
      <c r="AI1769" s="40" t="str">
        <f>IFERROR(VLOOKUP(AH1769,AKT!$E$4:$G$350,3,FALSE),"")</f>
        <v/>
      </c>
    </row>
    <row r="1770" spans="32:35" hidden="1">
      <c r="AH1770" s="40" t="str">
        <f t="shared" si="95"/>
        <v/>
      </c>
      <c r="AI1770" s="40" t="str">
        <f>IFERROR(VLOOKUP(AH1770,AKT!$E$4:$G$350,3,FALSE),"")</f>
        <v/>
      </c>
    </row>
    <row r="1771" spans="32:35" hidden="1">
      <c r="AH1771" s="40" t="str">
        <f t="shared" si="95"/>
        <v/>
      </c>
      <c r="AI1771" s="40" t="str">
        <f>IFERROR(VLOOKUP(AH1771,AKT!$E$4:$G$350,3,FALSE),"")</f>
        <v/>
      </c>
    </row>
    <row r="1772" spans="32:35" hidden="1">
      <c r="AH1772" s="40" t="str">
        <f t="shared" si="95"/>
        <v/>
      </c>
      <c r="AI1772" s="40" t="str">
        <f>IFERROR(VLOOKUP(AH1772,AKT!$E$4:$G$350,3,FALSE),"")</f>
        <v/>
      </c>
    </row>
    <row r="1773" spans="32:35" hidden="1">
      <c r="AH1773" s="40" t="str">
        <f t="shared" si="95"/>
        <v/>
      </c>
      <c r="AI1773" s="40" t="str">
        <f>IFERROR(VLOOKUP(AH1773,AKT!$E$4:$G$350,3,FALSE),"")</f>
        <v/>
      </c>
    </row>
    <row r="1774" spans="32:35" hidden="1">
      <c r="AH1774" s="40" t="str">
        <f t="shared" si="95"/>
        <v/>
      </c>
      <c r="AI1774" s="40" t="str">
        <f>IFERROR(VLOOKUP(AH1774,AKT!$E$4:$G$350,3,FALSE),"")</f>
        <v/>
      </c>
    </row>
    <row r="1775" spans="32:35" hidden="1">
      <c r="AH1775" s="40" t="str">
        <f t="shared" si="95"/>
        <v/>
      </c>
      <c r="AI1775" s="40" t="str">
        <f>IFERROR(VLOOKUP(AH1775,AKT!$E$4:$G$350,3,FALSE),"")</f>
        <v/>
      </c>
    </row>
    <row r="1776" spans="32:35" hidden="1">
      <c r="AH1776" s="40" t="str">
        <f t="shared" si="95"/>
        <v/>
      </c>
      <c r="AI1776" s="40" t="str">
        <f>IFERROR(VLOOKUP(AH1776,AKT!$E$4:$G$350,3,FALSE),"")</f>
        <v/>
      </c>
    </row>
    <row r="1777" spans="34:35" hidden="1">
      <c r="AH1777" s="40" t="str">
        <f t="shared" si="95"/>
        <v/>
      </c>
      <c r="AI1777" s="40" t="str">
        <f>IFERROR(VLOOKUP(AH1777,AKT!$E$4:$G$350,3,FALSE),"")</f>
        <v/>
      </c>
    </row>
    <row r="1778" spans="34:35" hidden="1">
      <c r="AH1778" s="40" t="str">
        <f t="shared" si="95"/>
        <v/>
      </c>
      <c r="AI1778" s="40" t="str">
        <f>IFERROR(VLOOKUP(AH1778,AKT!$E$4:$G$350,3,FALSE),"")</f>
        <v/>
      </c>
    </row>
  </sheetData>
  <autoFilter ref="A2:AI1048576" xr:uid="{00000000-0009-0000-0000-000003000000}"/>
  <sortState xmlns:xlrd2="http://schemas.microsoft.com/office/spreadsheetml/2017/richdata2" ref="AF7:AG239">
    <sortCondition ref="AF7"/>
  </sortState>
  <dataConsolidate/>
  <mergeCells count="1">
    <mergeCell ref="A1:B1"/>
  </mergeCells>
  <conditionalFormatting sqref="Q3">
    <cfRule type="expression" dxfId="3" priority="2">
      <formula>IF(OR(C3=3691,C3=3692,C3=3693,C3=3694),1,0)</formula>
    </cfRule>
  </conditionalFormatting>
  <conditionalFormatting sqref="Q4:Q1048576">
    <cfRule type="expression" dxfId="2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$Z$5:$Z$129</formula1>
    </dataValidation>
    <dataValidation type="whole" allowBlank="1" showInputMessage="1" showErrorMessage="1" errorTitle="GREŠKA" error="U ovo polje je dozvoljen unos samo brojčanih vrijednosti (bez decimala!)" sqref="H3:K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$W$6:$W$23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$AF$6:$AF$1767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DP'!$D$3:$D$559,$N$1)</xm:f>
          </x14:formula1>
          <xm:sqref>Q3:Q1048576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02"/>
  <sheetViews>
    <sheetView showGridLines="0" topLeftCell="D1" zoomScale="110" zoomScaleNormal="110" workbookViewId="0">
      <pane ySplit="2" topLeftCell="A3" activePane="bottomLeft" state="frozen"/>
      <selection pane="bottomLeft" activeCell="J20" sqref="J20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4.5546875" style="5" customWidth="1"/>
    <col min="9" max="9" width="17" style="5" customWidth="1"/>
    <col min="10" max="10" width="15.33203125" style="5" bestFit="1" customWidth="1"/>
    <col min="11" max="11" width="43.33203125" style="117" bestFit="1" customWidth="1"/>
    <col min="12" max="12" width="44.88671875" hidden="1" customWidth="1"/>
    <col min="13" max="14" width="4.44140625" hidden="1" customWidth="1"/>
    <col min="15" max="15" width="16.109375" hidden="1" customWidth="1"/>
    <col min="16" max="16" width="60.5546875" hidden="1" customWidth="1"/>
    <col min="17" max="18" width="9.109375" hidden="1" customWidth="1"/>
    <col min="19" max="19" width="13" hidden="1" customWidth="1"/>
    <col min="20" max="20" width="58.5546875" hidden="1" customWidth="1"/>
    <col min="21" max="21" width="6.33203125" hidden="1" customWidth="1"/>
    <col min="22" max="22" width="59.6640625" hidden="1" customWidth="1"/>
    <col min="23" max="24" width="8.109375" hidden="1" customWidth="1"/>
    <col min="25" max="16384" width="9.109375" hidden="1"/>
  </cols>
  <sheetData>
    <row r="1" spans="1:24" ht="37.5" customHeight="1">
      <c r="A1" s="389" t="s">
        <v>3018</v>
      </c>
      <c r="B1" s="389"/>
      <c r="C1" s="389"/>
      <c r="D1" s="389"/>
      <c r="E1" s="84" t="str">
        <f>IF(OR('OPĆI DIO'!C1="odaberite -",'OPĆI DIO'!C1=""),"Molimo odaberite proračunskog korisnika na radnom listu Opći podaci!","")</f>
        <v/>
      </c>
      <c r="J1" s="144" t="s">
        <v>3017</v>
      </c>
    </row>
    <row r="2" spans="1:24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3705</v>
      </c>
      <c r="H2" s="330" t="s">
        <v>6634</v>
      </c>
      <c r="I2" s="86" t="s">
        <v>3706</v>
      </c>
      <c r="J2" s="86" t="s">
        <v>3707</v>
      </c>
      <c r="K2" s="305" t="s">
        <v>3016</v>
      </c>
      <c r="L2" s="135" t="s">
        <v>3688</v>
      </c>
      <c r="M2" s="43" t="s">
        <v>622</v>
      </c>
      <c r="N2" s="43" t="s">
        <v>623</v>
      </c>
      <c r="S2" s="7" t="s">
        <v>635</v>
      </c>
    </row>
    <row r="3" spans="1:24">
      <c r="A3" s="238" t="str">
        <f>IF(E3="","",VLOOKUP('OPĆI DIO'!$C$1,'OPĆI DIO'!$O$4:$X$137,10,FALSE))</f>
        <v>08006</v>
      </c>
      <c r="B3" s="238" t="str">
        <f>IF(E3="","",VLOOKUP('OPĆI DIO'!$C$1,'OPĆI DIO'!$O$4:$X$137,9,FALSE))</f>
        <v>Sveučilišta i veleučilišta u Republici Hrvatskoj</v>
      </c>
      <c r="C3" s="239">
        <f t="shared" ref="C3:C34" si="0">IFERROR(VLOOKUP(E3,$S$6:$V$113,3,FALSE),"")</f>
        <v>11</v>
      </c>
      <c r="D3" s="240" t="str">
        <f t="shared" ref="D3:D34" si="1">IFERROR(VLOOKUP(E3,$S$6:$V$113,4,FALSE),"")</f>
        <v>Opći prihodi i primici</v>
      </c>
      <c r="E3" s="241" t="s">
        <v>635</v>
      </c>
      <c r="F3" s="242" t="str">
        <f t="shared" ref="F3:F34" si="2">IFERROR(VLOOKUP(E3,$S$6:$V$113,2,FALSE),"")</f>
        <v>Prihodi iz nadležnog proračuna za financiranje redovne djelatnosti proračunskih korisnika</v>
      </c>
      <c r="G3" s="153">
        <v>1874549</v>
      </c>
      <c r="H3" s="153">
        <v>1874549</v>
      </c>
      <c r="I3" s="153">
        <v>1887540</v>
      </c>
      <c r="J3" s="153">
        <v>1896037</v>
      </c>
      <c r="K3" s="241"/>
      <c r="L3" t="str">
        <f>IF(E3="","",'OPĆI DIO'!$C$1)</f>
        <v>38438 VELEUČILIŠTE MARKO MARULIĆ U KNINU</v>
      </c>
      <c r="M3" s="40" t="str">
        <f>LEFT(E3,2)</f>
        <v>67</v>
      </c>
      <c r="N3" s="40" t="str">
        <f>LEFT(E3,3)</f>
        <v>671</v>
      </c>
      <c r="O3" t="s">
        <v>255</v>
      </c>
      <c r="S3" s="7" t="s">
        <v>636</v>
      </c>
    </row>
    <row r="4" spans="1:24">
      <c r="A4" s="238" t="str">
        <f>IF(E4="","",VLOOKUP('OPĆI DIO'!$C$1,'OPĆI DIO'!$O$4:$X$137,10,FALSE))</f>
        <v>08006</v>
      </c>
      <c r="B4" s="238" t="str">
        <f>IF(E4="","",VLOOKUP('OPĆI DIO'!$C$1,'OPĆI DIO'!$O$4:$X$137,9,FALSE))</f>
        <v>Sveučilišta i veleučilišta u Republici Hrvatskoj</v>
      </c>
      <c r="C4" s="82">
        <f t="shared" si="0"/>
        <v>43</v>
      </c>
      <c r="D4" s="38" t="str">
        <f t="shared" si="1"/>
        <v>Ostali prihodi za posebne namjene</v>
      </c>
      <c r="E4" s="241">
        <v>65264</v>
      </c>
      <c r="F4" s="85" t="str">
        <f t="shared" si="2"/>
        <v>Sufinanciranje cijene usluge, participacije i slično</v>
      </c>
      <c r="G4" s="153">
        <v>75000</v>
      </c>
      <c r="H4" s="153">
        <v>75000</v>
      </c>
      <c r="I4" s="153">
        <v>70000</v>
      </c>
      <c r="J4" s="153">
        <v>70000</v>
      </c>
      <c r="K4" s="241"/>
      <c r="L4" s="175" t="str">
        <f>IF(E4="","",'OPĆI DIO'!$C$1)</f>
        <v>38438 VELEUČILIŠTE MARKO MARULIĆ U KNINU</v>
      </c>
      <c r="M4" s="40" t="str">
        <f t="shared" ref="M4:M67" si="3">LEFT(E4,2)</f>
        <v>65</v>
      </c>
      <c r="N4" s="40" t="str">
        <f t="shared" ref="N4:N67" si="4">LEFT(E4,3)</f>
        <v>652</v>
      </c>
    </row>
    <row r="5" spans="1:24">
      <c r="A5" s="238" t="str">
        <f>IF(E5="","",VLOOKUP('OPĆI DIO'!$C$1,'OPĆI DIO'!$O$4:$X$137,10,FALSE))</f>
        <v>08006</v>
      </c>
      <c r="B5" s="238" t="str">
        <f>IF(E5="","",VLOOKUP('OPĆI DIO'!$C$1,'OPĆI DIO'!$O$4:$X$137,9,FALSE))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1">
        <v>6615</v>
      </c>
      <c r="F5" s="85" t="str">
        <f t="shared" si="2"/>
        <v>Prihodi od pruženih usluga</v>
      </c>
      <c r="G5" s="153">
        <v>45000</v>
      </c>
      <c r="H5" s="153">
        <v>45000</v>
      </c>
      <c r="I5" s="153">
        <v>50000</v>
      </c>
      <c r="J5" s="153">
        <v>50000</v>
      </c>
      <c r="K5" s="241"/>
      <c r="L5" s="175" t="str">
        <f>IF(E5="","",'OPĆI DIO'!$C$1)</f>
        <v>38438 VELEUČILIŠTE MARKO MARULIĆ U KNINU</v>
      </c>
      <c r="M5" s="40" t="str">
        <f t="shared" si="3"/>
        <v>66</v>
      </c>
      <c r="N5" s="40" t="str">
        <f t="shared" si="4"/>
        <v>661</v>
      </c>
      <c r="O5" s="40" t="s">
        <v>38</v>
      </c>
      <c r="P5" s="40" t="s">
        <v>39</v>
      </c>
      <c r="S5" s="14" t="s">
        <v>624</v>
      </c>
      <c r="T5" s="13" t="s">
        <v>637</v>
      </c>
      <c r="U5" s="13" t="s">
        <v>638</v>
      </c>
      <c r="V5" s="13" t="s">
        <v>39</v>
      </c>
      <c r="W5" s="48" t="s">
        <v>639</v>
      </c>
      <c r="X5" s="48" t="s">
        <v>2866</v>
      </c>
    </row>
    <row r="6" spans="1:24">
      <c r="A6" s="238" t="str">
        <f>IF(E6="","",VLOOKUP('OPĆI DIO'!$C$1,'OPĆI DIO'!$O$4:$X$137,10,FALSE))</f>
        <v>08006</v>
      </c>
      <c r="B6" s="238" t="str">
        <f>IF(E6="","",VLOOKUP('OPĆI DIO'!$C$1,'OPĆI DIO'!$O$4:$X$137,9,FALSE))</f>
        <v>Sveučilišta i veleučilišta u Republici Hrvatskoj</v>
      </c>
      <c r="C6" s="82">
        <f t="shared" si="0"/>
        <v>52</v>
      </c>
      <c r="D6" s="38" t="str">
        <f t="shared" si="1"/>
        <v xml:space="preserve">Ostale pomoći i darovnice </v>
      </c>
      <c r="E6" s="241">
        <v>6391</v>
      </c>
      <c r="F6" s="85" t="str">
        <f t="shared" si="2"/>
        <v>Tekući prijenosi između proračunskih korisnika istog proračuna</v>
      </c>
      <c r="G6" s="153">
        <v>7000</v>
      </c>
      <c r="H6" s="153">
        <v>7000</v>
      </c>
      <c r="I6" s="153"/>
      <c r="J6" s="153"/>
      <c r="K6" s="241" t="s">
        <v>6632</v>
      </c>
      <c r="L6" s="175" t="str">
        <f>IF(E6="","",'OPĆI DIO'!$C$1)</f>
        <v>38438 VELEUČILIŠTE MARKO MARULIĆ U KNINU</v>
      </c>
      <c r="M6" s="40" t="str">
        <f>LEFT(E6,2)</f>
        <v>63</v>
      </c>
      <c r="N6" s="40" t="str">
        <f t="shared" si="4"/>
        <v>639</v>
      </c>
      <c r="O6" s="40">
        <v>11</v>
      </c>
      <c r="P6" s="40" t="s">
        <v>44</v>
      </c>
      <c r="S6" s="4" t="s">
        <v>635</v>
      </c>
      <c r="T6" s="4" t="s">
        <v>224</v>
      </c>
      <c r="U6" s="4">
        <v>11</v>
      </c>
      <c r="V6" s="4" t="s">
        <v>44</v>
      </c>
      <c r="W6">
        <v>671</v>
      </c>
      <c r="X6">
        <v>67</v>
      </c>
    </row>
    <row r="7" spans="1:24">
      <c r="A7" s="238" t="str">
        <f>IF(E7="","",VLOOKUP('OPĆI DIO'!$C$1,'OPĆI DIO'!$O$4:$X$137,10,FALSE))</f>
        <v/>
      </c>
      <c r="B7" s="238" t="str">
        <f>IF(E7="","",VLOOKUP('OPĆI DIO'!$C$1,'OPĆI DIO'!$O$4:$X$137,9,FALSE))</f>
        <v/>
      </c>
      <c r="C7" s="82" t="str">
        <f t="shared" si="0"/>
        <v/>
      </c>
      <c r="D7" s="38" t="str">
        <f t="shared" si="1"/>
        <v/>
      </c>
      <c r="E7" s="241"/>
      <c r="F7" s="85" t="str">
        <f t="shared" si="2"/>
        <v/>
      </c>
      <c r="G7" s="153"/>
      <c r="H7" s="153"/>
      <c r="I7" s="153"/>
      <c r="J7" s="153"/>
      <c r="K7" s="241"/>
      <c r="L7" s="175" t="str">
        <f>IF(E7="","",'OPĆI DIO'!$C$1)</f>
        <v/>
      </c>
      <c r="M7" s="40" t="str">
        <f t="shared" si="3"/>
        <v/>
      </c>
      <c r="N7" s="40" t="str">
        <f t="shared" si="4"/>
        <v/>
      </c>
      <c r="O7" s="40">
        <v>12</v>
      </c>
      <c r="P7" s="40" t="s">
        <v>226</v>
      </c>
      <c r="S7" s="4" t="s">
        <v>636</v>
      </c>
      <c r="T7" s="4" t="s">
        <v>224</v>
      </c>
      <c r="U7" s="4">
        <v>12</v>
      </c>
      <c r="V7" s="4" t="s">
        <v>226</v>
      </c>
      <c r="W7">
        <v>671</v>
      </c>
      <c r="X7">
        <v>67</v>
      </c>
    </row>
    <row r="8" spans="1:24">
      <c r="A8" s="238" t="str">
        <f>IF(E8="","",VLOOKUP('OPĆI DIO'!$C$1,'OPĆI DIO'!$O$4:$X$137,10,FALSE))</f>
        <v/>
      </c>
      <c r="B8" s="238" t="str">
        <f>IF(E8="","",VLOOKUP('OPĆI DIO'!$C$1,'OPĆI DIO'!$O$4:$X$137,9,FALSE))</f>
        <v/>
      </c>
      <c r="C8" s="82" t="str">
        <f t="shared" si="0"/>
        <v/>
      </c>
      <c r="D8" s="38" t="str">
        <f t="shared" si="1"/>
        <v/>
      </c>
      <c r="E8" s="241"/>
      <c r="F8" s="85" t="str">
        <f t="shared" si="2"/>
        <v/>
      </c>
      <c r="G8" s="153"/>
      <c r="H8" s="153"/>
      <c r="I8" s="153"/>
      <c r="J8" s="153"/>
      <c r="K8" s="241"/>
      <c r="L8" s="175" t="str">
        <f>IF(E8="","",'OPĆI DIO'!$C$1)</f>
        <v/>
      </c>
      <c r="M8" s="40" t="str">
        <f t="shared" si="3"/>
        <v/>
      </c>
      <c r="N8" s="40" t="str">
        <f t="shared" si="4"/>
        <v/>
      </c>
      <c r="O8" s="40">
        <v>31</v>
      </c>
      <c r="P8" s="40" t="s">
        <v>89</v>
      </c>
      <c r="S8" s="126">
        <v>671110815</v>
      </c>
      <c r="T8" s="126" t="s">
        <v>4540</v>
      </c>
      <c r="U8" s="126">
        <v>815</v>
      </c>
      <c r="V8" s="126" t="s">
        <v>4536</v>
      </c>
      <c r="W8" s="102">
        <v>671</v>
      </c>
      <c r="X8" s="102">
        <v>67</v>
      </c>
    </row>
    <row r="9" spans="1:24">
      <c r="A9" s="238" t="str">
        <f>IF(E9="","",VLOOKUP('OPĆI DIO'!$C$1,'OPĆI DIO'!$O$4:$X$137,10,FALSE))</f>
        <v/>
      </c>
      <c r="B9" s="238" t="str">
        <f>IF(E9="","",VLOOKUP('OPĆI DIO'!$C$1,'OPĆI DIO'!$O$4:$X$137,9,FALSE))</f>
        <v/>
      </c>
      <c r="C9" s="82" t="str">
        <f t="shared" si="0"/>
        <v/>
      </c>
      <c r="D9" s="38" t="str">
        <f t="shared" si="1"/>
        <v/>
      </c>
      <c r="E9" s="241"/>
      <c r="F9" s="85" t="str">
        <f t="shared" si="2"/>
        <v/>
      </c>
      <c r="G9" s="153"/>
      <c r="H9" s="153"/>
      <c r="I9" s="153"/>
      <c r="J9" s="153"/>
      <c r="K9" s="241"/>
      <c r="L9" s="175" t="str">
        <f>IF(E9="","",'OPĆI DIO'!$C$1)</f>
        <v/>
      </c>
      <c r="M9" s="40" t="str">
        <f t="shared" si="3"/>
        <v/>
      </c>
      <c r="N9" s="40" t="str">
        <f t="shared" si="4"/>
        <v/>
      </c>
      <c r="O9">
        <v>41</v>
      </c>
      <c r="P9" t="s">
        <v>954</v>
      </c>
      <c r="S9" s="126">
        <v>671210815</v>
      </c>
      <c r="T9" s="126" t="s">
        <v>4541</v>
      </c>
      <c r="U9" s="126">
        <v>815</v>
      </c>
      <c r="V9" s="126" t="s">
        <v>4536</v>
      </c>
      <c r="W9" s="102">
        <v>671</v>
      </c>
      <c r="X9" s="102">
        <v>67</v>
      </c>
    </row>
    <row r="10" spans="1:24">
      <c r="A10" s="238" t="str">
        <f>IF(E10="","",VLOOKUP('OPĆI DIO'!$C$1,'OPĆI DIO'!$O$4:$X$137,10,FALSE))</f>
        <v/>
      </c>
      <c r="B10" s="238" t="str">
        <f>IF(E10="","",VLOOKUP('OPĆI DIO'!$C$1,'OPĆI DIO'!$O$4:$X$137,9,FALSE))</f>
        <v/>
      </c>
      <c r="C10" s="82" t="str">
        <f t="shared" si="0"/>
        <v/>
      </c>
      <c r="D10" s="38" t="str">
        <f t="shared" si="1"/>
        <v/>
      </c>
      <c r="E10" s="243"/>
      <c r="F10" s="85" t="str">
        <f t="shared" si="2"/>
        <v/>
      </c>
      <c r="G10" s="153"/>
      <c r="H10" s="153"/>
      <c r="I10" s="153"/>
      <c r="J10" s="153"/>
      <c r="K10" s="241"/>
      <c r="L10" s="175" t="str">
        <f>IF(E10="","",'OPĆI DIO'!$C$1)</f>
        <v/>
      </c>
      <c r="M10" s="40" t="str">
        <f t="shared" si="3"/>
        <v/>
      </c>
      <c r="N10" s="40" t="str">
        <f t="shared" si="4"/>
        <v/>
      </c>
      <c r="O10" s="40">
        <v>43</v>
      </c>
      <c r="P10" s="40" t="s">
        <v>94</v>
      </c>
      <c r="S10" s="4">
        <v>641290031</v>
      </c>
      <c r="T10" s="4" t="s">
        <v>200</v>
      </c>
      <c r="U10" s="4">
        <v>31</v>
      </c>
      <c r="V10" s="4" t="s">
        <v>89</v>
      </c>
      <c r="W10">
        <v>641</v>
      </c>
      <c r="X10">
        <v>64</v>
      </c>
    </row>
    <row r="11" spans="1:24">
      <c r="A11" s="238" t="str">
        <f>IF(E11="","",VLOOKUP('OPĆI DIO'!$C$1,'OPĆI DIO'!$O$4:$X$137,10,FALSE))</f>
        <v/>
      </c>
      <c r="B11" s="238" t="str">
        <f>IF(E11="","",VLOOKUP('OPĆI DIO'!$C$1,'OPĆI DIO'!$O$4:$X$137,9,FALSE))</f>
        <v/>
      </c>
      <c r="C11" s="82" t="str">
        <f t="shared" si="0"/>
        <v/>
      </c>
      <c r="D11" s="38" t="str">
        <f t="shared" si="1"/>
        <v/>
      </c>
      <c r="E11" s="243"/>
      <c r="F11" s="85" t="str">
        <f t="shared" si="2"/>
        <v/>
      </c>
      <c r="G11" s="153"/>
      <c r="H11" s="153"/>
      <c r="I11" s="153"/>
      <c r="J11" s="153"/>
      <c r="K11" s="241"/>
      <c r="L11" s="175" t="str">
        <f>IF(E11="","",'OPĆI DIO'!$C$1)</f>
        <v/>
      </c>
      <c r="M11" s="40" t="str">
        <f t="shared" si="3"/>
        <v/>
      </c>
      <c r="N11" s="40" t="str">
        <f t="shared" si="4"/>
        <v/>
      </c>
      <c r="O11" s="40">
        <v>51</v>
      </c>
      <c r="P11" s="40" t="s">
        <v>84</v>
      </c>
      <c r="S11" s="4">
        <v>641310031</v>
      </c>
      <c r="T11" s="4" t="s">
        <v>201</v>
      </c>
      <c r="U11" s="4">
        <v>31</v>
      </c>
      <c r="V11" s="4" t="s">
        <v>89</v>
      </c>
      <c r="W11">
        <v>641</v>
      </c>
      <c r="X11">
        <v>64</v>
      </c>
    </row>
    <row r="12" spans="1:24">
      <c r="A12" s="238" t="str">
        <f>IF(E12="","",VLOOKUP('OPĆI DIO'!$C$1,'OPĆI DIO'!$O$4:$X$137,10,FALSE))</f>
        <v/>
      </c>
      <c r="B12" s="238" t="str">
        <f>IF(E12="","",VLOOKUP('OPĆI DIO'!$C$1,'OPĆI DIO'!$O$4:$X$137,9,FALSE))</f>
        <v/>
      </c>
      <c r="C12" s="82" t="str">
        <f t="shared" si="0"/>
        <v/>
      </c>
      <c r="D12" s="38" t="str">
        <f t="shared" si="1"/>
        <v/>
      </c>
      <c r="E12" s="243"/>
      <c r="F12" s="85" t="str">
        <f t="shared" si="2"/>
        <v/>
      </c>
      <c r="G12" s="153"/>
      <c r="H12" s="153"/>
      <c r="I12" s="153"/>
      <c r="J12" s="153"/>
      <c r="K12" s="241"/>
      <c r="L12" s="175" t="str">
        <f>IF(E12="","",'OPĆI DIO'!$C$1)</f>
        <v/>
      </c>
      <c r="M12" s="40" t="str">
        <f t="shared" si="3"/>
        <v/>
      </c>
      <c r="N12" s="40" t="str">
        <f t="shared" si="4"/>
        <v/>
      </c>
      <c r="O12" s="40">
        <v>52</v>
      </c>
      <c r="P12" s="40" t="s">
        <v>107</v>
      </c>
      <c r="S12" s="4">
        <v>641320031</v>
      </c>
      <c r="T12" s="4" t="s">
        <v>202</v>
      </c>
      <c r="U12" s="4">
        <v>31</v>
      </c>
      <c r="V12" s="4" t="s">
        <v>89</v>
      </c>
      <c r="W12">
        <v>641</v>
      </c>
      <c r="X12">
        <v>64</v>
      </c>
    </row>
    <row r="13" spans="1:24">
      <c r="A13" s="238" t="str">
        <f>IF(E13="","",VLOOKUP('OPĆI DIO'!$C$1,'OPĆI DIO'!$O$4:$X$137,10,FALSE))</f>
        <v/>
      </c>
      <c r="B13" s="238" t="str">
        <f>IF(E13="","",VLOOKUP('OPĆI DIO'!$C$1,'OPĆI DIO'!$O$4:$X$137,9,FALSE))</f>
        <v/>
      </c>
      <c r="C13" s="82" t="str">
        <f t="shared" si="0"/>
        <v/>
      </c>
      <c r="D13" s="38" t="str">
        <f t="shared" si="1"/>
        <v/>
      </c>
      <c r="E13" s="243"/>
      <c r="F13" s="85" t="str">
        <f t="shared" si="2"/>
        <v/>
      </c>
      <c r="G13" s="153"/>
      <c r="H13" s="153"/>
      <c r="I13" s="153"/>
      <c r="J13" s="153"/>
      <c r="K13" s="241"/>
      <c r="L13" s="175" t="str">
        <f>IF(E13="","",'OPĆI DIO'!$C$1)</f>
        <v/>
      </c>
      <c r="M13" s="40" t="str">
        <f t="shared" si="3"/>
        <v/>
      </c>
      <c r="N13" s="40" t="str">
        <f t="shared" si="4"/>
        <v/>
      </c>
      <c r="O13">
        <v>552</v>
      </c>
      <c r="P13" t="s">
        <v>955</v>
      </c>
      <c r="S13" s="4">
        <v>641630031</v>
      </c>
      <c r="T13" s="4" t="s">
        <v>203</v>
      </c>
      <c r="U13" s="4">
        <v>31</v>
      </c>
      <c r="V13" s="4" t="s">
        <v>89</v>
      </c>
      <c r="W13">
        <v>641</v>
      </c>
      <c r="X13">
        <v>64</v>
      </c>
    </row>
    <row r="14" spans="1:24">
      <c r="A14" s="238" t="str">
        <f>IF(E14="","",VLOOKUP('OPĆI DIO'!$C$1,'OPĆI DIO'!$O$4:$X$137,10,FALSE))</f>
        <v/>
      </c>
      <c r="B14" s="238" t="str">
        <f>IF(E14="","",VLOOKUP('OPĆI DIO'!$C$1,'OPĆI DIO'!$O$4:$X$137,9,FALSE))</f>
        <v/>
      </c>
      <c r="C14" s="82" t="str">
        <f t="shared" si="0"/>
        <v/>
      </c>
      <c r="D14" s="38" t="str">
        <f t="shared" si="1"/>
        <v/>
      </c>
      <c r="E14" s="241"/>
      <c r="F14" s="85" t="str">
        <f t="shared" si="2"/>
        <v/>
      </c>
      <c r="G14" s="153"/>
      <c r="H14" s="153"/>
      <c r="I14" s="153"/>
      <c r="J14" s="153"/>
      <c r="K14" s="241"/>
      <c r="L14" s="175" t="str">
        <f>IF(E14="","",'OPĆI DIO'!$C$1)</f>
        <v/>
      </c>
      <c r="M14" s="40" t="str">
        <f t="shared" si="3"/>
        <v/>
      </c>
      <c r="N14" s="40" t="str">
        <f t="shared" si="4"/>
        <v/>
      </c>
      <c r="O14">
        <v>559</v>
      </c>
      <c r="P14" t="s">
        <v>956</v>
      </c>
      <c r="S14" s="4">
        <v>642510031</v>
      </c>
      <c r="T14" s="4" t="s">
        <v>204</v>
      </c>
      <c r="U14" s="4">
        <v>31</v>
      </c>
      <c r="V14" s="4" t="s">
        <v>89</v>
      </c>
      <c r="W14" s="175">
        <v>642</v>
      </c>
      <c r="X14" s="175">
        <v>64</v>
      </c>
    </row>
    <row r="15" spans="1:24">
      <c r="A15" s="238" t="str">
        <f>IF(E15="","",VLOOKUP('OPĆI DIO'!$C$1,'OPĆI DIO'!$O$4:$X$137,10,FALSE))</f>
        <v/>
      </c>
      <c r="B15" s="238" t="str">
        <f>IF(E15="","",VLOOKUP('OPĆI DIO'!$C$1,'OPĆI DIO'!$O$4:$X$137,9,FALSE))</f>
        <v/>
      </c>
      <c r="C15" s="82" t="str">
        <f t="shared" si="0"/>
        <v/>
      </c>
      <c r="D15" s="38" t="str">
        <f t="shared" si="1"/>
        <v/>
      </c>
      <c r="E15" s="241"/>
      <c r="F15" s="85" t="str">
        <f t="shared" si="2"/>
        <v/>
      </c>
      <c r="G15" s="153"/>
      <c r="H15" s="153"/>
      <c r="I15" s="153"/>
      <c r="J15" s="153"/>
      <c r="K15" s="241"/>
      <c r="L15" s="175" t="str">
        <f>IF(E15="","",'OPĆI DIO'!$C$1)</f>
        <v/>
      </c>
      <c r="M15" s="40" t="str">
        <f t="shared" si="3"/>
        <v/>
      </c>
      <c r="N15" s="40" t="str">
        <f t="shared" si="4"/>
        <v/>
      </c>
      <c r="O15" s="40">
        <v>561</v>
      </c>
      <c r="P15" s="40" t="s">
        <v>109</v>
      </c>
      <c r="S15" s="4">
        <v>642990031</v>
      </c>
      <c r="T15" s="4" t="s">
        <v>205</v>
      </c>
      <c r="U15" s="4">
        <v>31</v>
      </c>
      <c r="V15" s="4" t="s">
        <v>89</v>
      </c>
      <c r="W15" s="175">
        <v>642</v>
      </c>
      <c r="X15" s="175">
        <v>64</v>
      </c>
    </row>
    <row r="16" spans="1:24">
      <c r="A16" s="238" t="str">
        <f>IF(E16="","",VLOOKUP('OPĆI DIO'!$C$1,'OPĆI DIO'!$O$4:$X$137,10,FALSE))</f>
        <v/>
      </c>
      <c r="B16" s="238" t="str">
        <f>IF(E16="","",VLOOKUP('OPĆI DIO'!$C$1,'OPĆI DIO'!$O$4:$X$137,9,FALSE))</f>
        <v/>
      </c>
      <c r="C16" s="82" t="str">
        <f t="shared" si="0"/>
        <v/>
      </c>
      <c r="D16" s="38" t="str">
        <f t="shared" si="1"/>
        <v/>
      </c>
      <c r="E16" s="241"/>
      <c r="F16" s="85" t="str">
        <f t="shared" si="2"/>
        <v/>
      </c>
      <c r="G16" s="153"/>
      <c r="H16" s="153"/>
      <c r="I16" s="153"/>
      <c r="J16" s="153"/>
      <c r="K16" s="241"/>
      <c r="L16" s="175" t="str">
        <f>IF(E16="","",'OPĆI DIO'!$C$1)</f>
        <v/>
      </c>
      <c r="M16" s="40" t="str">
        <f t="shared" si="3"/>
        <v/>
      </c>
      <c r="N16" s="40" t="str">
        <f t="shared" si="4"/>
        <v/>
      </c>
      <c r="O16" s="40">
        <v>563</v>
      </c>
      <c r="P16" s="40" t="s">
        <v>111</v>
      </c>
      <c r="S16" s="4">
        <v>6614</v>
      </c>
      <c r="T16" s="4" t="s">
        <v>1174</v>
      </c>
      <c r="U16" s="4">
        <v>31</v>
      </c>
      <c r="V16" s="4" t="s">
        <v>89</v>
      </c>
      <c r="W16">
        <v>661</v>
      </c>
      <c r="X16">
        <v>66</v>
      </c>
    </row>
    <row r="17" spans="1:24">
      <c r="A17" s="238" t="str">
        <f>IF(E17="","",VLOOKUP('OPĆI DIO'!$C$1,'OPĆI DIO'!$O$4:$X$137,10,FALSE))</f>
        <v/>
      </c>
      <c r="B17" s="238" t="str">
        <f>IF(E17="","",VLOOKUP('OPĆI DIO'!$C$1,'OPĆI DIO'!$O$4:$X$137,9,FALSE))</f>
        <v/>
      </c>
      <c r="C17" s="82" t="str">
        <f t="shared" si="0"/>
        <v/>
      </c>
      <c r="D17" s="38" t="str">
        <f t="shared" si="1"/>
        <v/>
      </c>
      <c r="E17" s="243"/>
      <c r="F17" s="85" t="str">
        <f t="shared" si="2"/>
        <v/>
      </c>
      <c r="G17" s="153"/>
      <c r="H17" s="153"/>
      <c r="I17" s="153"/>
      <c r="J17" s="153"/>
      <c r="K17" s="241"/>
      <c r="L17" s="175" t="str">
        <f>IF(E17="","",'OPĆI DIO'!$C$1)</f>
        <v/>
      </c>
      <c r="M17" s="40" t="str">
        <f t="shared" si="3"/>
        <v/>
      </c>
      <c r="N17" s="40" t="str">
        <f t="shared" si="4"/>
        <v/>
      </c>
      <c r="O17" s="40">
        <v>573</v>
      </c>
      <c r="P17" t="s">
        <v>966</v>
      </c>
      <c r="S17" s="4">
        <v>6615</v>
      </c>
      <c r="T17" s="4" t="s">
        <v>17</v>
      </c>
      <c r="U17" s="4">
        <v>31</v>
      </c>
      <c r="V17" s="4" t="s">
        <v>89</v>
      </c>
      <c r="W17">
        <v>661</v>
      </c>
      <c r="X17">
        <v>66</v>
      </c>
    </row>
    <row r="18" spans="1:24">
      <c r="A18" s="238" t="str">
        <f>IF(E18="","",VLOOKUP('OPĆI DIO'!$C$1,'OPĆI DIO'!$O$4:$X$137,10,FALSE))</f>
        <v/>
      </c>
      <c r="B18" s="238" t="str">
        <f>IF(E18="","",VLOOKUP('OPĆI DIO'!$C$1,'OPĆI DIO'!$O$4:$X$137,9,FALSE))</f>
        <v/>
      </c>
      <c r="C18" s="82" t="str">
        <f t="shared" si="0"/>
        <v/>
      </c>
      <c r="D18" s="38" t="str">
        <f t="shared" si="1"/>
        <v/>
      </c>
      <c r="E18" s="244"/>
      <c r="F18" s="85" t="str">
        <f t="shared" si="2"/>
        <v/>
      </c>
      <c r="G18" s="153"/>
      <c r="H18" s="153"/>
      <c r="I18" s="153"/>
      <c r="J18" s="153"/>
      <c r="K18" s="241"/>
      <c r="L18" s="175" t="str">
        <f>IF(E18="","",'OPĆI DIO'!$C$1)</f>
        <v/>
      </c>
      <c r="M18" s="40" t="str">
        <f t="shared" si="3"/>
        <v/>
      </c>
      <c r="N18" s="40" t="str">
        <f t="shared" si="4"/>
        <v/>
      </c>
      <c r="O18" s="96">
        <v>581</v>
      </c>
      <c r="P18" s="120" t="s">
        <v>1245</v>
      </c>
      <c r="S18" s="4">
        <v>683110031</v>
      </c>
      <c r="T18" s="4" t="s">
        <v>1159</v>
      </c>
      <c r="U18" s="4">
        <v>31</v>
      </c>
      <c r="V18" s="4" t="s">
        <v>89</v>
      </c>
      <c r="W18">
        <v>683</v>
      </c>
      <c r="X18">
        <v>68</v>
      </c>
    </row>
    <row r="19" spans="1:24">
      <c r="A19" s="238" t="str">
        <f>IF(E19="","",VLOOKUP('OPĆI DIO'!$C$1,'OPĆI DIO'!$O$4:$X$137,10,FALSE))</f>
        <v/>
      </c>
      <c r="B19" s="238" t="str">
        <f>IF(E19="","",VLOOKUP('OPĆI DIO'!$C$1,'OPĆI DIO'!$O$4:$X$137,9,FALSE))</f>
        <v/>
      </c>
      <c r="C19" s="82" t="str">
        <f t="shared" si="0"/>
        <v/>
      </c>
      <c r="D19" s="38" t="str">
        <f t="shared" si="1"/>
        <v/>
      </c>
      <c r="E19" s="241"/>
      <c r="F19" s="85" t="str">
        <f t="shared" si="2"/>
        <v/>
      </c>
      <c r="G19" s="153"/>
      <c r="H19" s="153"/>
      <c r="I19" s="153"/>
      <c r="J19" s="153"/>
      <c r="K19" s="241"/>
      <c r="L19" s="175" t="str">
        <f>IF(E19="","",'OPĆI DIO'!$C$1)</f>
        <v/>
      </c>
      <c r="M19" s="40" t="str">
        <f t="shared" si="3"/>
        <v/>
      </c>
      <c r="N19" s="40" t="str">
        <f t="shared" si="4"/>
        <v/>
      </c>
      <c r="O19" s="40">
        <v>61</v>
      </c>
      <c r="P19" s="40" t="s">
        <v>113</v>
      </c>
      <c r="S19" s="321">
        <v>6541</v>
      </c>
      <c r="T19" s="321" t="s">
        <v>4526</v>
      </c>
      <c r="U19" s="4">
        <v>41</v>
      </c>
      <c r="V19" s="4" t="s">
        <v>954</v>
      </c>
      <c r="W19">
        <v>614</v>
      </c>
      <c r="X19">
        <v>61</v>
      </c>
    </row>
    <row r="20" spans="1:24">
      <c r="A20" s="238" t="str">
        <f>IF(E20="","",VLOOKUP('OPĆI DIO'!$C$1,'OPĆI DIO'!$O$4:$X$137,10,FALSE))</f>
        <v/>
      </c>
      <c r="B20" s="238" t="str">
        <f>IF(E20="","",VLOOKUP('OPĆI DIO'!$C$1,'OPĆI DIO'!$O$4:$X$137,9,FALSE))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80"/>
      <c r="K20" s="241"/>
      <c r="L20" s="175" t="str">
        <f>IF(E20="","",'OPĆI DIO'!$C$1)</f>
        <v/>
      </c>
      <c r="M20" s="40" t="str">
        <f t="shared" si="3"/>
        <v/>
      </c>
      <c r="N20" s="40" t="str">
        <f t="shared" si="4"/>
        <v/>
      </c>
      <c r="O20" s="125">
        <v>63</v>
      </c>
      <c r="P20" s="40" t="s">
        <v>2135</v>
      </c>
      <c r="S20" s="321" t="s">
        <v>6619</v>
      </c>
      <c r="T20" s="321" t="s">
        <v>958</v>
      </c>
      <c r="U20" s="4">
        <v>41</v>
      </c>
      <c r="V20" s="4" t="s">
        <v>954</v>
      </c>
      <c r="W20">
        <v>614</v>
      </c>
      <c r="X20">
        <v>61</v>
      </c>
    </row>
    <row r="21" spans="1:24">
      <c r="A21" s="238" t="str">
        <f>IF(E21="","",VLOOKUP('OPĆI DIO'!$C$1,'OPĆI DIO'!$O$4:$X$137,10,FALSE))</f>
        <v/>
      </c>
      <c r="B21" s="238" t="str">
        <f>IF(E21="","",VLOOKUP('OPĆI DIO'!$C$1,'OPĆI DIO'!$O$4:$X$137,9,FALSE))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80"/>
      <c r="K21" s="241"/>
      <c r="L21" s="175" t="str">
        <f>IF(E21="","",'OPĆI DIO'!$C$1)</f>
        <v/>
      </c>
      <c r="M21" s="40" t="str">
        <f t="shared" si="3"/>
        <v/>
      </c>
      <c r="N21" s="40" t="str">
        <f t="shared" si="4"/>
        <v/>
      </c>
      <c r="O21" s="40">
        <v>71</v>
      </c>
      <c r="P21" s="40" t="s">
        <v>171</v>
      </c>
      <c r="S21" s="321" t="s">
        <v>6620</v>
      </c>
      <c r="T21" s="321" t="s">
        <v>959</v>
      </c>
      <c r="U21" s="4">
        <v>41</v>
      </c>
      <c r="V21" s="4" t="s">
        <v>954</v>
      </c>
      <c r="W21">
        <v>614</v>
      </c>
      <c r="X21">
        <v>61</v>
      </c>
    </row>
    <row r="22" spans="1:24">
      <c r="A22" s="238" t="str">
        <f>IF(E22="","",VLOOKUP('OPĆI DIO'!$C$1,'OPĆI DIO'!$O$4:$X$137,10,FALSE))</f>
        <v/>
      </c>
      <c r="B22" s="238" t="str">
        <f>IF(E22="","",VLOOKUP('OPĆI DIO'!$C$1,'OPĆI DIO'!$O$4:$X$137,9,FALSE))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80"/>
      <c r="K22" s="241"/>
      <c r="L22" s="175" t="str">
        <f>IF(E22="","",'OPĆI DIO'!$C$1)</f>
        <v/>
      </c>
      <c r="M22" s="40" t="str">
        <f t="shared" si="3"/>
        <v/>
      </c>
      <c r="N22" s="40" t="str">
        <f t="shared" si="4"/>
        <v/>
      </c>
      <c r="O22" s="40">
        <v>810</v>
      </c>
      <c r="P22" s="40" t="s">
        <v>54</v>
      </c>
      <c r="S22" s="321" t="s">
        <v>6621</v>
      </c>
      <c r="T22" s="321" t="s">
        <v>960</v>
      </c>
      <c r="U22" s="4">
        <v>41</v>
      </c>
      <c r="V22" s="4" t="s">
        <v>954</v>
      </c>
      <c r="W22">
        <v>614</v>
      </c>
      <c r="X22">
        <v>61</v>
      </c>
    </row>
    <row r="23" spans="1:24">
      <c r="A23" s="238" t="str">
        <f>IF(E23="","",VLOOKUP('OPĆI DIO'!$C$1,'OPĆI DIO'!$O$4:$X$137,10,FALSE))</f>
        <v/>
      </c>
      <c r="B23" s="238" t="str">
        <f>IF(E23="","",VLOOKUP('OPĆI DIO'!$C$1,'OPĆI DIO'!$O$4:$X$137,9,FALSE))</f>
        <v/>
      </c>
      <c r="C23" s="82" t="str">
        <f t="shared" si="0"/>
        <v/>
      </c>
      <c r="D23" s="38" t="str">
        <f t="shared" si="1"/>
        <v/>
      </c>
      <c r="E23" s="241"/>
      <c r="F23" s="85" t="str">
        <f t="shared" si="2"/>
        <v/>
      </c>
      <c r="G23" s="153"/>
      <c r="H23" s="153"/>
      <c r="I23" s="153"/>
      <c r="J23" s="153"/>
      <c r="K23" s="241"/>
      <c r="L23" s="175" t="str">
        <f>IF(E23="","",'OPĆI DIO'!$C$1)</f>
        <v/>
      </c>
      <c r="M23" s="40" t="str">
        <f t="shared" si="3"/>
        <v/>
      </c>
      <c r="N23" s="40" t="str">
        <f t="shared" si="4"/>
        <v/>
      </c>
      <c r="O23" s="40">
        <v>815</v>
      </c>
      <c r="P23" s="40" t="s">
        <v>4536</v>
      </c>
      <c r="S23" s="321" t="s">
        <v>6622</v>
      </c>
      <c r="T23" s="321" t="s">
        <v>961</v>
      </c>
      <c r="U23" s="4">
        <v>41</v>
      </c>
      <c r="V23" s="4" t="s">
        <v>954</v>
      </c>
      <c r="W23">
        <v>614</v>
      </c>
      <c r="X23">
        <v>61</v>
      </c>
    </row>
    <row r="24" spans="1:24">
      <c r="A24" s="238" t="str">
        <f>IF(E24="","",VLOOKUP('OPĆI DIO'!$C$1,'OPĆI DIO'!$O$4:$X$137,10,FALSE))</f>
        <v/>
      </c>
      <c r="B24" s="238" t="str">
        <f>IF(E24="","",VLOOKUP('OPĆI DIO'!$C$1,'OPĆI DIO'!$O$4:$X$137,9,FALSE))</f>
        <v/>
      </c>
      <c r="C24" s="82" t="str">
        <f t="shared" si="0"/>
        <v/>
      </c>
      <c r="D24" s="38" t="str">
        <f t="shared" si="1"/>
        <v/>
      </c>
      <c r="E24" s="241"/>
      <c r="F24" s="85" t="str">
        <f t="shared" si="2"/>
        <v/>
      </c>
      <c r="G24" s="153"/>
      <c r="H24" s="153"/>
      <c r="I24" s="153"/>
      <c r="J24" s="153"/>
      <c r="K24" s="241"/>
      <c r="L24" s="175" t="str">
        <f>IF(E24="","",'OPĆI DIO'!$C$1)</f>
        <v/>
      </c>
      <c r="M24" s="40" t="str">
        <f t="shared" si="3"/>
        <v/>
      </c>
      <c r="N24" s="40" t="str">
        <f t="shared" si="4"/>
        <v/>
      </c>
      <c r="S24" s="321" t="s">
        <v>6623</v>
      </c>
      <c r="T24" s="321" t="s">
        <v>6625</v>
      </c>
      <c r="U24" s="4">
        <v>41</v>
      </c>
      <c r="V24" s="4" t="s">
        <v>954</v>
      </c>
      <c r="W24" s="175">
        <v>614</v>
      </c>
      <c r="X24" s="175">
        <v>61</v>
      </c>
    </row>
    <row r="25" spans="1:24">
      <c r="A25" s="238" t="str">
        <f>IF(E25="","",VLOOKUP('OPĆI DIO'!$C$1,'OPĆI DIO'!$O$4:$X$137,10,FALSE))</f>
        <v/>
      </c>
      <c r="B25" s="238" t="str">
        <f>IF(E25="","",VLOOKUP('OPĆI DIO'!$C$1,'OPĆI DIO'!$O$4:$X$137,9,FALSE))</f>
        <v/>
      </c>
      <c r="C25" s="82" t="str">
        <f t="shared" si="0"/>
        <v/>
      </c>
      <c r="D25" s="38" t="str">
        <f t="shared" si="1"/>
        <v/>
      </c>
      <c r="E25" s="241"/>
      <c r="F25" s="85" t="str">
        <f t="shared" si="2"/>
        <v/>
      </c>
      <c r="G25" s="153"/>
      <c r="H25" s="153"/>
      <c r="I25" s="153"/>
      <c r="J25" s="153"/>
      <c r="K25" s="241"/>
      <c r="L25" s="175" t="str">
        <f>IF(E25="","",'OPĆI DIO'!$C$1)</f>
        <v/>
      </c>
      <c r="M25" s="40" t="str">
        <f t="shared" si="3"/>
        <v/>
      </c>
      <c r="N25" s="40" t="str">
        <f t="shared" si="4"/>
        <v/>
      </c>
      <c r="S25" s="321" t="s">
        <v>6624</v>
      </c>
      <c r="T25" s="321" t="s">
        <v>6626</v>
      </c>
      <c r="U25" s="4">
        <v>41</v>
      </c>
      <c r="V25" s="4" t="s">
        <v>954</v>
      </c>
      <c r="W25" s="175">
        <v>614</v>
      </c>
      <c r="X25" s="175">
        <v>61</v>
      </c>
    </row>
    <row r="26" spans="1:24">
      <c r="A26" s="238" t="str">
        <f>IF(E26="","",VLOOKUP('OPĆI DIO'!$C$1,'OPĆI DIO'!$O$4:$X$137,10,FALSE))</f>
        <v/>
      </c>
      <c r="B26" s="238" t="str">
        <f>IF(E26="","",VLOOKUP('OPĆI DIO'!$C$1,'OPĆI DIO'!$O$4:$X$137,9,FALSE))</f>
        <v/>
      </c>
      <c r="C26" s="82" t="str">
        <f t="shared" si="0"/>
        <v/>
      </c>
      <c r="D26" s="38" t="str">
        <f t="shared" si="1"/>
        <v/>
      </c>
      <c r="E26" s="241"/>
      <c r="F26" s="85" t="str">
        <f t="shared" si="2"/>
        <v/>
      </c>
      <c r="G26" s="153"/>
      <c r="H26" s="153"/>
      <c r="I26" s="153"/>
      <c r="J26" s="153"/>
      <c r="K26" s="241"/>
      <c r="L26" s="175" t="str">
        <f>IF(E26="","",'OPĆI DIO'!$C$1)</f>
        <v/>
      </c>
      <c r="M26" s="40" t="str">
        <f t="shared" si="3"/>
        <v/>
      </c>
      <c r="N26" s="40" t="str">
        <f t="shared" si="4"/>
        <v/>
      </c>
      <c r="S26" s="321" t="s">
        <v>4531</v>
      </c>
      <c r="T26" s="321" t="s">
        <v>962</v>
      </c>
      <c r="U26" s="4">
        <v>41</v>
      </c>
      <c r="V26" s="4" t="s">
        <v>954</v>
      </c>
      <c r="W26">
        <v>614</v>
      </c>
      <c r="X26">
        <v>61</v>
      </c>
    </row>
    <row r="27" spans="1:24">
      <c r="A27" s="238" t="str">
        <f>IF(E27="","",VLOOKUP('OPĆI DIO'!$C$1,'OPĆI DIO'!$O$4:$X$137,10,FALSE))</f>
        <v/>
      </c>
      <c r="B27" s="238" t="str">
        <f>IF(E27="","",VLOOKUP('OPĆI DIO'!$C$1,'OPĆI DIO'!$O$4:$X$137,9,FALSE))</f>
        <v/>
      </c>
      <c r="C27" s="82" t="str">
        <f t="shared" si="0"/>
        <v/>
      </c>
      <c r="D27" s="38" t="str">
        <f t="shared" si="1"/>
        <v/>
      </c>
      <c r="E27" s="241"/>
      <c r="F27" s="85" t="str">
        <f t="shared" si="2"/>
        <v/>
      </c>
      <c r="G27" s="153"/>
      <c r="H27" s="153"/>
      <c r="I27" s="153"/>
      <c r="J27" s="153"/>
      <c r="K27" s="241"/>
      <c r="L27" s="175" t="str">
        <f>IF(E27="","",'OPĆI DIO'!$C$1)</f>
        <v/>
      </c>
      <c r="M27" s="40" t="str">
        <f t="shared" si="3"/>
        <v/>
      </c>
      <c r="N27" s="40" t="str">
        <f t="shared" si="4"/>
        <v/>
      </c>
      <c r="S27" s="4">
        <v>641320043</v>
      </c>
      <c r="T27" s="4" t="s">
        <v>1151</v>
      </c>
      <c r="U27" s="4">
        <v>43</v>
      </c>
      <c r="V27" s="4" t="s">
        <v>94</v>
      </c>
      <c r="W27">
        <v>641</v>
      </c>
      <c r="X27">
        <v>64</v>
      </c>
    </row>
    <row r="28" spans="1:24">
      <c r="A28" s="238" t="str">
        <f>IF(E28="","",VLOOKUP('OPĆI DIO'!$C$1,'OPĆI DIO'!$O$4:$X$137,10,FALSE))</f>
        <v/>
      </c>
      <c r="B28" s="238" t="str">
        <f>IF(E28="","",VLOOKUP('OPĆI DIO'!$C$1,'OPĆI DIO'!$O$4:$X$137,9,FALSE))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80"/>
      <c r="K28" s="306"/>
      <c r="L28" s="175"/>
      <c r="M28" s="40" t="str">
        <f t="shared" si="3"/>
        <v/>
      </c>
      <c r="N28" s="40" t="str">
        <f t="shared" si="4"/>
        <v/>
      </c>
      <c r="S28" s="4">
        <v>641720043</v>
      </c>
      <c r="T28" s="4" t="s">
        <v>206</v>
      </c>
      <c r="U28" s="4">
        <v>43</v>
      </c>
      <c r="V28" s="4" t="s">
        <v>94</v>
      </c>
      <c r="W28">
        <v>641</v>
      </c>
      <c r="X28">
        <v>64</v>
      </c>
    </row>
    <row r="29" spans="1:24">
      <c r="A29" s="238" t="str">
        <f>IF(E29="","",VLOOKUP('OPĆI DIO'!$C$1,'OPĆI DIO'!$O$4:$X$137,10,FALSE))</f>
        <v/>
      </c>
      <c r="B29" s="238" t="str">
        <f>IF(E29="","",VLOOKUP('OPĆI DIO'!$C$1,'OPĆI DIO'!$O$4:$X$137,9,FALSE))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80"/>
      <c r="K29" s="306"/>
      <c r="L29" s="175" t="str">
        <f>IF(E29="","",'OPĆI DIO'!$C$1)</f>
        <v/>
      </c>
      <c r="M29" s="40" t="str">
        <f t="shared" si="3"/>
        <v/>
      </c>
      <c r="N29" s="40" t="str">
        <f t="shared" si="4"/>
        <v/>
      </c>
      <c r="S29" s="4">
        <v>641990043</v>
      </c>
      <c r="T29" s="4" t="s">
        <v>1152</v>
      </c>
      <c r="U29" s="4">
        <v>43</v>
      </c>
      <c r="V29" s="4" t="s">
        <v>94</v>
      </c>
      <c r="W29">
        <v>641</v>
      </c>
      <c r="X29">
        <v>64</v>
      </c>
    </row>
    <row r="30" spans="1:24">
      <c r="A30" s="238" t="str">
        <f>IF(E30="","",VLOOKUP('OPĆI DIO'!$C$1,'OPĆI DIO'!$O$4:$X$137,10,FALSE))</f>
        <v/>
      </c>
      <c r="B30" s="238" t="str">
        <f>IF(E30="","",VLOOKUP('OPĆI DIO'!$C$1,'OPĆI DIO'!$O$4:$X$137,9,FALSE))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80"/>
      <c r="K30" s="306"/>
      <c r="L30" s="175" t="str">
        <f>IF(E30="","",'OPĆI DIO'!$C$1)</f>
        <v/>
      </c>
      <c r="M30" s="40" t="str">
        <f t="shared" si="3"/>
        <v/>
      </c>
      <c r="N30" s="40" t="str">
        <f t="shared" si="4"/>
        <v/>
      </c>
      <c r="S30" s="4">
        <v>65148</v>
      </c>
      <c r="T30" s="4" t="s">
        <v>18</v>
      </c>
      <c r="U30" s="4">
        <v>43</v>
      </c>
      <c r="V30" s="4" t="s">
        <v>94</v>
      </c>
      <c r="W30">
        <v>651</v>
      </c>
      <c r="X30">
        <v>65</v>
      </c>
    </row>
    <row r="31" spans="1:24">
      <c r="A31" s="238" t="str">
        <f>IF(E31="","",VLOOKUP('OPĆI DIO'!$C$1,'OPĆI DIO'!$O$4:$X$137,10,FALSE))</f>
        <v/>
      </c>
      <c r="B31" s="238" t="str">
        <f>IF(E31="","",VLOOKUP('OPĆI DIO'!$C$1,'OPĆI DIO'!$O$4:$X$137,9,FALSE))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80"/>
      <c r="K31" s="306"/>
      <c r="L31" s="175" t="str">
        <f>IF(E31="","",'OPĆI DIO'!$C$1)</f>
        <v/>
      </c>
      <c r="M31" s="40" t="str">
        <f t="shared" si="3"/>
        <v/>
      </c>
      <c r="N31" s="40" t="str">
        <f t="shared" si="4"/>
        <v/>
      </c>
      <c r="S31" s="4">
        <v>65218</v>
      </c>
      <c r="T31" s="4" t="s">
        <v>1153</v>
      </c>
      <c r="U31" s="4">
        <v>43</v>
      </c>
      <c r="V31" s="4" t="s">
        <v>94</v>
      </c>
      <c r="W31">
        <v>652</v>
      </c>
      <c r="X31">
        <v>65</v>
      </c>
    </row>
    <row r="32" spans="1:24">
      <c r="A32" s="238" t="str">
        <f>IF(E32="","",VLOOKUP('OPĆI DIO'!$C$1,'OPĆI DIO'!$O$4:$X$137,10,FALSE))</f>
        <v/>
      </c>
      <c r="B32" s="238" t="str">
        <f>IF(E32="","",VLOOKUP('OPĆI DIO'!$C$1,'OPĆI DIO'!$O$4:$X$137,9,FALSE))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80"/>
      <c r="K32" s="306"/>
      <c r="L32" s="175" t="str">
        <f>IF(E32="","",'OPĆI DIO'!$C$1)</f>
        <v/>
      </c>
      <c r="M32" s="40" t="str">
        <f t="shared" si="3"/>
        <v/>
      </c>
      <c r="N32" s="40" t="str">
        <f t="shared" si="4"/>
        <v/>
      </c>
      <c r="S32" s="4">
        <v>65264</v>
      </c>
      <c r="T32" s="4" t="s">
        <v>207</v>
      </c>
      <c r="U32" s="4">
        <v>43</v>
      </c>
      <c r="V32" s="4" t="s">
        <v>94</v>
      </c>
      <c r="W32">
        <v>652</v>
      </c>
      <c r="X32">
        <v>65</v>
      </c>
    </row>
    <row r="33" spans="1:24">
      <c r="A33" s="238" t="str">
        <f>IF(E33="","",VLOOKUP('OPĆI DIO'!$C$1,'OPĆI DIO'!$O$4:$X$137,10,FALSE))</f>
        <v/>
      </c>
      <c r="B33" s="238" t="str">
        <f>IF(E33="","",VLOOKUP('OPĆI DIO'!$C$1,'OPĆI DIO'!$O$4:$X$137,9,FALSE))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80"/>
      <c r="K33" s="306"/>
      <c r="L33" s="175" t="str">
        <f>IF(E33="","",'OPĆI DIO'!$C$1)</f>
        <v/>
      </c>
      <c r="M33" s="40" t="str">
        <f t="shared" si="3"/>
        <v/>
      </c>
      <c r="N33" s="40" t="str">
        <f t="shared" si="4"/>
        <v/>
      </c>
      <c r="S33" s="4">
        <v>652670043</v>
      </c>
      <c r="T33" s="4" t="s">
        <v>208</v>
      </c>
      <c r="U33" s="4">
        <v>43</v>
      </c>
      <c r="V33" s="4" t="s">
        <v>94</v>
      </c>
      <c r="W33">
        <v>652</v>
      </c>
      <c r="X33">
        <v>65</v>
      </c>
    </row>
    <row r="34" spans="1:24">
      <c r="A34" s="238" t="str">
        <f>IF(E34="","",VLOOKUP('OPĆI DIO'!$C$1,'OPĆI DIO'!$O$4:$X$137,10,FALSE))</f>
        <v/>
      </c>
      <c r="B34" s="238" t="str">
        <f>IF(E34="","",VLOOKUP('OPĆI DIO'!$C$1,'OPĆI DIO'!$O$4:$X$137,9,FALSE))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80"/>
      <c r="K34" s="306"/>
      <c r="L34" s="175" t="str">
        <f>IF(E34="","",'OPĆI DIO'!$C$1)</f>
        <v/>
      </c>
      <c r="M34" s="40" t="str">
        <f t="shared" si="3"/>
        <v/>
      </c>
      <c r="N34" s="40" t="str">
        <f t="shared" si="4"/>
        <v/>
      </c>
      <c r="S34" s="4">
        <v>65268</v>
      </c>
      <c r="T34" s="4" t="s">
        <v>1154</v>
      </c>
      <c r="U34" s="4">
        <v>43</v>
      </c>
      <c r="V34" s="4" t="s">
        <v>94</v>
      </c>
      <c r="W34">
        <v>652</v>
      </c>
      <c r="X34">
        <v>65</v>
      </c>
    </row>
    <row r="35" spans="1:24">
      <c r="A35" s="238" t="str">
        <f>IF(E35="","",VLOOKUP('OPĆI DIO'!$C$1,'OPĆI DIO'!$O$4:$X$137,10,FALSE))</f>
        <v/>
      </c>
      <c r="B35" s="238" t="str">
        <f>IF(E35="","",VLOOKUP('OPĆI DIO'!$C$1,'OPĆI DIO'!$O$4:$X$137,9,FALSE))</f>
        <v/>
      </c>
      <c r="C35" s="82" t="str">
        <f t="shared" ref="C35:C68" si="5">IFERROR(VLOOKUP(E35,$S$6:$V$113,3,FALSE),"")</f>
        <v/>
      </c>
      <c r="D35" s="38" t="str">
        <f t="shared" ref="D35:D66" si="6">IFERROR(VLOOKUP(E35,$S$6:$V$113,4,FALSE),"")</f>
        <v/>
      </c>
      <c r="E35" s="49"/>
      <c r="F35" s="85" t="str">
        <f t="shared" ref="F35:F66" si="7">IFERROR(VLOOKUP(E35,$S$6:$V$113,2,FALSE),"")</f>
        <v/>
      </c>
      <c r="G35" s="80"/>
      <c r="H35" s="80"/>
      <c r="I35" s="80"/>
      <c r="J35" s="80"/>
      <c r="K35" s="306"/>
      <c r="L35" s="175" t="str">
        <f>IF(E35="","",'OPĆI DIO'!$C$1)</f>
        <v/>
      </c>
      <c r="M35" s="40" t="str">
        <f t="shared" si="3"/>
        <v/>
      </c>
      <c r="N35" s="40" t="str">
        <f t="shared" si="4"/>
        <v/>
      </c>
      <c r="S35" s="4">
        <v>681910043</v>
      </c>
      <c r="T35" s="4" t="s">
        <v>209</v>
      </c>
      <c r="U35" s="4">
        <v>43</v>
      </c>
      <c r="V35" s="4" t="s">
        <v>94</v>
      </c>
      <c r="W35">
        <v>681</v>
      </c>
      <c r="X35">
        <v>68</v>
      </c>
    </row>
    <row r="36" spans="1:24">
      <c r="A36" s="238" t="str">
        <f>IF(E36="","",VLOOKUP('OPĆI DIO'!$C$1,'OPĆI DIO'!$O$4:$X$137,10,FALSE))</f>
        <v/>
      </c>
      <c r="B36" s="238" t="str">
        <f>IF(E36="","",VLOOKUP('OPĆI DIO'!$C$1,'OPĆI DIO'!$O$4:$X$137,9,FALSE))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80"/>
      <c r="K36" s="306"/>
      <c r="L36" s="175" t="str">
        <f>IF(E36="","",'OPĆI DIO'!$C$1)</f>
        <v/>
      </c>
      <c r="M36" s="40" t="str">
        <f t="shared" si="3"/>
        <v/>
      </c>
      <c r="N36" s="40" t="str">
        <f t="shared" si="4"/>
        <v/>
      </c>
      <c r="S36" s="4">
        <v>683110043</v>
      </c>
      <c r="T36" s="4" t="s">
        <v>210</v>
      </c>
      <c r="U36" s="4">
        <v>43</v>
      </c>
      <c r="V36" s="4" t="s">
        <v>94</v>
      </c>
      <c r="W36">
        <v>683</v>
      </c>
      <c r="X36">
        <v>68</v>
      </c>
    </row>
    <row r="37" spans="1:24">
      <c r="A37" s="238" t="str">
        <f>IF(E37="","",VLOOKUP('OPĆI DIO'!$C$1,'OPĆI DIO'!$O$4:$X$137,10,FALSE))</f>
        <v/>
      </c>
      <c r="B37" s="238" t="str">
        <f>IF(E37="","",VLOOKUP('OPĆI DIO'!$C$1,'OPĆI DIO'!$O$4:$X$137,9,FALSE))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80"/>
      <c r="K37" s="306"/>
      <c r="L37" s="175" t="str">
        <f>IF(E37="","",'OPĆI DIO'!$C$1)</f>
        <v/>
      </c>
      <c r="M37" s="40" t="str">
        <f t="shared" si="3"/>
        <v/>
      </c>
      <c r="N37" s="40" t="str">
        <f t="shared" si="4"/>
        <v/>
      </c>
      <c r="S37" s="4">
        <v>818110043</v>
      </c>
      <c r="T37" s="4" t="s">
        <v>1254</v>
      </c>
      <c r="U37" s="4">
        <v>43</v>
      </c>
      <c r="V37" s="4" t="s">
        <v>94</v>
      </c>
      <c r="W37">
        <v>818</v>
      </c>
      <c r="X37">
        <v>81</v>
      </c>
    </row>
    <row r="38" spans="1:24">
      <c r="A38" s="238" t="str">
        <f>IF(E38="","",VLOOKUP('OPĆI DIO'!$C$1,'OPĆI DIO'!$O$4:$X$137,10,FALSE))</f>
        <v/>
      </c>
      <c r="B38" s="238" t="str">
        <f>IF(E38="","",VLOOKUP('OPĆI DIO'!$C$1,'OPĆI DIO'!$O$4:$X$137,9,FALSE))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80"/>
      <c r="K38" s="306"/>
      <c r="L38" s="175" t="str">
        <f>IF(E38="","",'OPĆI DIO'!$C$1)</f>
        <v/>
      </c>
      <c r="M38" s="40" t="str">
        <f t="shared" si="3"/>
        <v/>
      </c>
      <c r="N38" s="40" t="str">
        <f t="shared" si="4"/>
        <v/>
      </c>
      <c r="S38" s="4">
        <v>818120043</v>
      </c>
      <c r="T38" s="4" t="s">
        <v>970</v>
      </c>
      <c r="U38" s="4">
        <v>43</v>
      </c>
      <c r="V38" s="4" t="s">
        <v>94</v>
      </c>
      <c r="W38">
        <v>818</v>
      </c>
      <c r="X38">
        <v>81</v>
      </c>
    </row>
    <row r="39" spans="1:24">
      <c r="A39" s="238" t="str">
        <f>IF(E39="","",VLOOKUP('OPĆI DIO'!$C$1,'OPĆI DIO'!$O$4:$X$137,10,FALSE))</f>
        <v/>
      </c>
      <c r="B39" s="238" t="str">
        <f>IF(E39="","",VLOOKUP('OPĆI DIO'!$C$1,'OPĆI DIO'!$O$4:$X$137,9,FALSE))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80"/>
      <c r="K39" s="306"/>
      <c r="L39" s="175" t="str">
        <f>IF(E39="","",'OPĆI DIO'!$C$1)</f>
        <v/>
      </c>
      <c r="M39" s="40" t="str">
        <f t="shared" si="3"/>
        <v/>
      </c>
      <c r="N39" s="40" t="str">
        <f t="shared" si="4"/>
        <v/>
      </c>
      <c r="S39" s="4">
        <v>832120043</v>
      </c>
      <c r="T39" s="4" t="s">
        <v>971</v>
      </c>
      <c r="U39" s="4">
        <v>43</v>
      </c>
      <c r="V39" s="4" t="s">
        <v>94</v>
      </c>
      <c r="W39">
        <v>832</v>
      </c>
      <c r="X39">
        <v>83</v>
      </c>
    </row>
    <row r="40" spans="1:24">
      <c r="A40" s="238" t="str">
        <f>IF(E40="","",VLOOKUP('OPĆI DIO'!$C$1,'OPĆI DIO'!$O$4:$X$137,10,FALSE))</f>
        <v/>
      </c>
      <c r="B40" s="238" t="str">
        <f>IF(E40="","",VLOOKUP('OPĆI DIO'!$C$1,'OPĆI DIO'!$O$4:$X$137,9,FALSE))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80"/>
      <c r="K40" s="306"/>
      <c r="L40" s="175" t="str">
        <f>IF(E40="","",'OPĆI DIO'!$C$1)</f>
        <v/>
      </c>
      <c r="M40" s="40" t="str">
        <f t="shared" si="3"/>
        <v/>
      </c>
      <c r="N40" s="40" t="str">
        <f t="shared" si="4"/>
        <v/>
      </c>
      <c r="S40" s="4">
        <v>833130043</v>
      </c>
      <c r="T40" s="4" t="s">
        <v>1170</v>
      </c>
      <c r="U40" s="4">
        <v>43</v>
      </c>
      <c r="V40" s="4" t="s">
        <v>94</v>
      </c>
      <c r="W40">
        <v>833</v>
      </c>
      <c r="X40">
        <v>83</v>
      </c>
    </row>
    <row r="41" spans="1:24">
      <c r="A41" s="238" t="str">
        <f>IF(E41="","",VLOOKUP('OPĆI DIO'!$C$1,'OPĆI DIO'!$O$4:$X$137,10,FALSE))</f>
        <v/>
      </c>
      <c r="B41" s="238" t="str">
        <f>IF(E41="","",VLOOKUP('OPĆI DIO'!$C$1,'OPĆI DIO'!$O$4:$X$137,9,FALSE))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80"/>
      <c r="K41" s="306"/>
      <c r="L41" s="175" t="str">
        <f>IF(E41="","",'OPĆI DIO'!$C$1)</f>
        <v/>
      </c>
      <c r="M41" s="40" t="str">
        <f t="shared" si="3"/>
        <v/>
      </c>
      <c r="N41" s="40" t="str">
        <f t="shared" si="4"/>
        <v/>
      </c>
      <c r="S41" s="4">
        <v>632311700</v>
      </c>
      <c r="T41" s="4" t="s">
        <v>19</v>
      </c>
      <c r="U41" s="4">
        <v>51</v>
      </c>
      <c r="V41" s="4" t="s">
        <v>1148</v>
      </c>
      <c r="W41">
        <v>632</v>
      </c>
      <c r="X41">
        <v>63</v>
      </c>
    </row>
    <row r="42" spans="1:24">
      <c r="A42" s="238" t="str">
        <f>IF(E42="","",VLOOKUP('OPĆI DIO'!$C$1,'OPĆI DIO'!$O$4:$X$137,10,FALSE))</f>
        <v/>
      </c>
      <c r="B42" s="238" t="str">
        <f>IF(E42="","",VLOOKUP('OPĆI DIO'!$C$1,'OPĆI DIO'!$O$4:$X$137,9,FALSE))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80"/>
      <c r="K42" s="306"/>
      <c r="L42" s="175" t="str">
        <f>IF(E42="","",'OPĆI DIO'!$C$1)</f>
        <v/>
      </c>
      <c r="M42" s="40" t="str">
        <f t="shared" si="3"/>
        <v/>
      </c>
      <c r="N42" s="40" t="str">
        <f t="shared" si="4"/>
        <v/>
      </c>
      <c r="S42" s="4">
        <v>632311800</v>
      </c>
      <c r="T42" s="4" t="s">
        <v>211</v>
      </c>
      <c r="U42" s="4">
        <v>51</v>
      </c>
      <c r="V42" s="4" t="s">
        <v>1148</v>
      </c>
      <c r="W42">
        <v>632</v>
      </c>
      <c r="X42">
        <v>63</v>
      </c>
    </row>
    <row r="43" spans="1:24">
      <c r="A43" s="238" t="str">
        <f>IF(E43="","",VLOOKUP('OPĆI DIO'!$C$1,'OPĆI DIO'!$O$4:$X$137,10,FALSE))</f>
        <v/>
      </c>
      <c r="B43" s="238" t="str">
        <f>IF(E43="","",VLOOKUP('OPĆI DIO'!$C$1,'OPĆI DIO'!$O$4:$X$137,9,FALSE))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80"/>
      <c r="K43" s="306"/>
      <c r="L43" s="175" t="str">
        <f>IF(E43="","",'OPĆI DIO'!$C$1)</f>
        <v/>
      </c>
      <c r="M43" s="40" t="str">
        <f t="shared" si="3"/>
        <v/>
      </c>
      <c r="N43" s="40" t="str">
        <f t="shared" si="4"/>
        <v/>
      </c>
      <c r="S43" s="4">
        <v>632411700</v>
      </c>
      <c r="T43" s="4" t="s">
        <v>20</v>
      </c>
      <c r="U43" s="4">
        <v>51</v>
      </c>
      <c r="V43" s="4" t="s">
        <v>1148</v>
      </c>
      <c r="W43">
        <v>632</v>
      </c>
      <c r="X43">
        <v>63</v>
      </c>
    </row>
    <row r="44" spans="1:24">
      <c r="A44" s="238" t="str">
        <f>IF(E44="","",VLOOKUP('OPĆI DIO'!$C$1,'OPĆI DIO'!$O$4:$X$137,10,FALSE))</f>
        <v/>
      </c>
      <c r="B44" s="238" t="str">
        <f>IF(E44="","",VLOOKUP('OPĆI DIO'!$C$1,'OPĆI DIO'!$O$4:$X$137,9,FALSE))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80"/>
      <c r="K44" s="306"/>
      <c r="L44" s="175" t="str">
        <f>IF(E44="","",'OPĆI DIO'!$C$1)</f>
        <v/>
      </c>
      <c r="M44" s="40" t="str">
        <f t="shared" si="3"/>
        <v/>
      </c>
      <c r="N44" s="40" t="str">
        <f t="shared" si="4"/>
        <v/>
      </c>
      <c r="S44" s="4">
        <v>631110000</v>
      </c>
      <c r="T44" s="4" t="s">
        <v>21</v>
      </c>
      <c r="U44" s="4">
        <v>52</v>
      </c>
      <c r="V44" s="4" t="s">
        <v>1145</v>
      </c>
      <c r="W44">
        <v>631</v>
      </c>
      <c r="X44">
        <v>63</v>
      </c>
    </row>
    <row r="45" spans="1:24">
      <c r="A45" s="238" t="str">
        <f>IF(E45="","",VLOOKUP('OPĆI DIO'!$C$1,'OPĆI DIO'!$O$4:$X$137,10,FALSE))</f>
        <v/>
      </c>
      <c r="B45" s="238" t="str">
        <f>IF(E45="","",VLOOKUP('OPĆI DIO'!$C$1,'OPĆI DIO'!$O$4:$X$137,9,FALSE))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80"/>
      <c r="K45" s="306"/>
      <c r="L45" s="175" t="str">
        <f>IF(E45="","",'OPĆI DIO'!$C$1)</f>
        <v/>
      </c>
      <c r="M45" s="40" t="str">
        <f t="shared" si="3"/>
        <v/>
      </c>
      <c r="N45" s="40" t="str">
        <f t="shared" si="4"/>
        <v/>
      </c>
      <c r="S45" s="4">
        <v>631120000</v>
      </c>
      <c r="T45" s="4" t="s">
        <v>22</v>
      </c>
      <c r="U45" s="4">
        <v>52</v>
      </c>
      <c r="V45" s="4" t="s">
        <v>1145</v>
      </c>
      <c r="W45">
        <v>631</v>
      </c>
      <c r="X45">
        <v>63</v>
      </c>
    </row>
    <row r="46" spans="1:24">
      <c r="A46" s="238" t="str">
        <f>IF(E46="","",VLOOKUP('OPĆI DIO'!$C$1,'OPĆI DIO'!$O$4:$X$137,10,FALSE))</f>
        <v/>
      </c>
      <c r="B46" s="238" t="str">
        <f>IF(E46="","",VLOOKUP('OPĆI DIO'!$C$1,'OPĆI DIO'!$O$4:$X$137,9,FALSE))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80"/>
      <c r="K46" s="306"/>
      <c r="L46" s="175" t="str">
        <f>IF(E46="","",'OPĆI DIO'!$C$1)</f>
        <v/>
      </c>
      <c r="M46" s="40" t="str">
        <f t="shared" si="3"/>
        <v/>
      </c>
      <c r="N46" s="40" t="str">
        <f t="shared" si="4"/>
        <v/>
      </c>
      <c r="S46" s="4">
        <v>631210000</v>
      </c>
      <c r="T46" s="4" t="s">
        <v>23</v>
      </c>
      <c r="U46" s="4">
        <v>52</v>
      </c>
      <c r="V46" s="4" t="s">
        <v>1145</v>
      </c>
      <c r="W46">
        <v>631</v>
      </c>
      <c r="X46">
        <v>63</v>
      </c>
    </row>
    <row r="47" spans="1:24">
      <c r="A47" s="238" t="str">
        <f>IF(E47="","",VLOOKUP('OPĆI DIO'!$C$1,'OPĆI DIO'!$O$4:$X$137,10,FALSE))</f>
        <v/>
      </c>
      <c r="B47" s="238" t="str">
        <f>IF(E47="","",VLOOKUP('OPĆI DIO'!$C$1,'OPĆI DIO'!$O$4:$X$137,9,FALSE))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80"/>
      <c r="K47" s="306"/>
      <c r="L47" s="175" t="str">
        <f>IF(E47="","",'OPĆI DIO'!$C$1)</f>
        <v/>
      </c>
      <c r="M47" s="40" t="str">
        <f t="shared" si="3"/>
        <v/>
      </c>
      <c r="N47" s="40" t="str">
        <f t="shared" si="4"/>
        <v/>
      </c>
      <c r="S47" s="4">
        <v>631220000</v>
      </c>
      <c r="T47" s="4" t="s">
        <v>24</v>
      </c>
      <c r="U47" s="4">
        <v>52</v>
      </c>
      <c r="V47" s="4" t="s">
        <v>1145</v>
      </c>
      <c r="W47">
        <v>631</v>
      </c>
      <c r="X47">
        <v>63</v>
      </c>
    </row>
    <row r="48" spans="1:24">
      <c r="A48" s="238" t="str">
        <f>IF(E48="","",VLOOKUP('OPĆI DIO'!$C$1,'OPĆI DIO'!$O$4:$X$137,10,FALSE))</f>
        <v/>
      </c>
      <c r="B48" s="238" t="str">
        <f>IF(E48="","",VLOOKUP('OPĆI DIO'!$C$1,'OPĆI DIO'!$O$4:$X$137,9,FALSE))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80"/>
      <c r="K48" s="306"/>
      <c r="L48" s="175" t="str">
        <f>IF(E48="","",'OPĆI DIO'!$C$1)</f>
        <v/>
      </c>
      <c r="M48" s="40" t="str">
        <f t="shared" si="3"/>
        <v/>
      </c>
      <c r="N48" s="40" t="str">
        <f t="shared" si="4"/>
        <v/>
      </c>
      <c r="S48" s="4">
        <v>632112000</v>
      </c>
      <c r="T48" s="4" t="s">
        <v>1146</v>
      </c>
      <c r="U48" s="4">
        <v>52</v>
      </c>
      <c r="V48" s="4" t="s">
        <v>1145</v>
      </c>
      <c r="W48">
        <v>632</v>
      </c>
      <c r="X48">
        <v>63</v>
      </c>
    </row>
    <row r="49" spans="1:24">
      <c r="A49" s="238" t="str">
        <f>IF(E49="","",VLOOKUP('OPĆI DIO'!$C$1,'OPĆI DIO'!$O$4:$X$137,10,FALSE))</f>
        <v/>
      </c>
      <c r="B49" s="238" t="str">
        <f>IF(E49="","",VLOOKUP('OPĆI DIO'!$C$1,'OPĆI DIO'!$O$4:$X$137,9,FALSE))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80"/>
      <c r="K49" s="306"/>
      <c r="L49" s="175" t="str">
        <f>IF(E49="","",'OPĆI DIO'!$C$1)</f>
        <v/>
      </c>
      <c r="M49" s="40" t="str">
        <f t="shared" si="3"/>
        <v/>
      </c>
      <c r="N49" s="40" t="str">
        <f t="shared" si="4"/>
        <v/>
      </c>
      <c r="S49" s="4">
        <v>632212000</v>
      </c>
      <c r="T49" s="4" t="s">
        <v>1147</v>
      </c>
      <c r="U49" s="4">
        <v>52</v>
      </c>
      <c r="V49" s="4" t="s">
        <v>1145</v>
      </c>
      <c r="W49">
        <v>632</v>
      </c>
      <c r="X49">
        <v>63</v>
      </c>
    </row>
    <row r="50" spans="1:24">
      <c r="A50" s="238" t="str">
        <f>IF(E50="","",VLOOKUP('OPĆI DIO'!$C$1,'OPĆI DIO'!$O$4:$X$137,10,FALSE))</f>
        <v/>
      </c>
      <c r="B50" s="238" t="str">
        <f>IF(E50="","",VLOOKUP('OPĆI DIO'!$C$1,'OPĆI DIO'!$O$4:$X$137,9,FALSE))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80"/>
      <c r="K50" s="306"/>
      <c r="L50" s="175" t="str">
        <f>IF(E50="","",'OPĆI DIO'!$C$1)</f>
        <v/>
      </c>
      <c r="M50" s="40" t="str">
        <f t="shared" si="3"/>
        <v/>
      </c>
      <c r="N50" s="40" t="str">
        <f t="shared" si="4"/>
        <v/>
      </c>
      <c r="S50" s="4">
        <v>6341</v>
      </c>
      <c r="T50" s="4" t="s">
        <v>1175</v>
      </c>
      <c r="U50" s="4">
        <v>52</v>
      </c>
      <c r="V50" s="4" t="s">
        <v>1145</v>
      </c>
      <c r="W50">
        <v>634</v>
      </c>
      <c r="X50">
        <v>63</v>
      </c>
    </row>
    <row r="51" spans="1:24">
      <c r="A51" s="238" t="str">
        <f>IF(E51="","",VLOOKUP('OPĆI DIO'!$C$1,'OPĆI DIO'!$O$4:$X$137,10,FALSE))</f>
        <v/>
      </c>
      <c r="B51" s="238" t="str">
        <f>IF(E51="","",VLOOKUP('OPĆI DIO'!$C$1,'OPĆI DIO'!$O$4:$X$137,9,FALSE))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80"/>
      <c r="K51" s="306"/>
      <c r="L51" s="175" t="str">
        <f>IF(E51="","",'OPĆI DIO'!$C$1)</f>
        <v/>
      </c>
      <c r="M51" s="40" t="str">
        <f t="shared" si="3"/>
        <v/>
      </c>
      <c r="N51" s="40" t="str">
        <f t="shared" si="4"/>
        <v/>
      </c>
      <c r="S51" s="4">
        <v>6342</v>
      </c>
      <c r="T51" s="4" t="s">
        <v>1176</v>
      </c>
      <c r="U51" s="4">
        <v>52</v>
      </c>
      <c r="V51" s="4" t="s">
        <v>1145</v>
      </c>
      <c r="W51">
        <v>634</v>
      </c>
      <c r="X51">
        <v>63</v>
      </c>
    </row>
    <row r="52" spans="1:24">
      <c r="A52" s="238" t="str">
        <f>IF(E52="","",VLOOKUP('OPĆI DIO'!$C$1,'OPĆI DIO'!$O$4:$X$137,10,FALSE))</f>
        <v/>
      </c>
      <c r="B52" s="238" t="str">
        <f>IF(E52="","",VLOOKUP('OPĆI DIO'!$C$1,'OPĆI DIO'!$O$4:$X$137,9,FALSE))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80"/>
      <c r="K52" s="306"/>
      <c r="L52" s="175" t="str">
        <f>IF(E52="","",'OPĆI DIO'!$C$1)</f>
        <v/>
      </c>
      <c r="M52" s="40" t="str">
        <f t="shared" si="3"/>
        <v/>
      </c>
      <c r="N52" s="40" t="str">
        <f t="shared" si="4"/>
        <v/>
      </c>
      <c r="S52" s="4">
        <v>6361</v>
      </c>
      <c r="T52" s="4" t="s">
        <v>1149</v>
      </c>
      <c r="U52" s="4">
        <v>52</v>
      </c>
      <c r="V52" s="4" t="s">
        <v>1145</v>
      </c>
      <c r="W52">
        <v>636</v>
      </c>
      <c r="X52">
        <v>63</v>
      </c>
    </row>
    <row r="53" spans="1:24">
      <c r="A53" s="238" t="str">
        <f>IF(E53="","",VLOOKUP('OPĆI DIO'!$C$1,'OPĆI DIO'!$O$4:$X$137,10,FALSE))</f>
        <v/>
      </c>
      <c r="B53" s="238" t="str">
        <f>IF(E53="","",VLOOKUP('OPĆI DIO'!$C$1,'OPĆI DIO'!$O$4:$X$137,9,FALSE))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80"/>
      <c r="K53" s="306"/>
      <c r="L53" s="175" t="str">
        <f>IF(E53="","",'OPĆI DIO'!$C$1)</f>
        <v/>
      </c>
      <c r="M53" s="40" t="str">
        <f t="shared" si="3"/>
        <v/>
      </c>
      <c r="N53" s="40" t="str">
        <f t="shared" si="4"/>
        <v/>
      </c>
      <c r="S53" s="4">
        <v>6362</v>
      </c>
      <c r="T53" s="4" t="s">
        <v>1150</v>
      </c>
      <c r="U53" s="4">
        <v>52</v>
      </c>
      <c r="V53" s="4" t="s">
        <v>1145</v>
      </c>
      <c r="W53">
        <v>636</v>
      </c>
      <c r="X53">
        <v>63</v>
      </c>
    </row>
    <row r="54" spans="1:24">
      <c r="A54" s="238" t="str">
        <f>IF(E54="","",VLOOKUP('OPĆI DIO'!$C$1,'OPĆI DIO'!$O$4:$X$137,10,FALSE))</f>
        <v/>
      </c>
      <c r="B54" s="238" t="str">
        <f>IF(E54="","",VLOOKUP('OPĆI DIO'!$C$1,'OPĆI DIO'!$O$4:$X$137,9,FALSE))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80"/>
      <c r="K54" s="306"/>
      <c r="L54" s="175" t="str">
        <f>IF(E54="","",'OPĆI DIO'!$C$1)</f>
        <v/>
      </c>
      <c r="M54" s="40" t="str">
        <f t="shared" si="3"/>
        <v/>
      </c>
      <c r="N54" s="40" t="str">
        <f t="shared" si="4"/>
        <v/>
      </c>
      <c r="S54" s="4">
        <v>6381</v>
      </c>
      <c r="T54" s="4" t="s">
        <v>1248</v>
      </c>
      <c r="U54" s="4">
        <v>52</v>
      </c>
      <c r="V54" s="4" t="s">
        <v>1145</v>
      </c>
      <c r="W54">
        <v>638</v>
      </c>
      <c r="X54">
        <v>63</v>
      </c>
    </row>
    <row r="55" spans="1:24">
      <c r="A55" s="238" t="str">
        <f>IF(E55="","",VLOOKUP('OPĆI DIO'!$C$1,'OPĆI DIO'!$O$4:$X$137,10,FALSE))</f>
        <v/>
      </c>
      <c r="B55" s="238" t="str">
        <f>IF(E55="","",VLOOKUP('OPĆI DIO'!$C$1,'OPĆI DIO'!$O$4:$X$137,9,FALSE))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80"/>
      <c r="K55" s="306"/>
      <c r="L55" s="175" t="str">
        <f>IF(E55="","",'OPĆI DIO'!$C$1)</f>
        <v/>
      </c>
      <c r="M55" s="40" t="str">
        <f t="shared" si="3"/>
        <v/>
      </c>
      <c r="N55" s="40" t="str">
        <f t="shared" si="4"/>
        <v/>
      </c>
      <c r="S55" s="4">
        <v>6382</v>
      </c>
      <c r="T55" s="4" t="s">
        <v>1249</v>
      </c>
      <c r="U55" s="4">
        <v>52</v>
      </c>
      <c r="V55" s="4" t="s">
        <v>1145</v>
      </c>
      <c r="W55">
        <v>638</v>
      </c>
      <c r="X55">
        <v>63</v>
      </c>
    </row>
    <row r="56" spans="1:24">
      <c r="A56" s="238" t="str">
        <f>IF(E56="","",VLOOKUP('OPĆI DIO'!$C$1,'OPĆI DIO'!$O$4:$X$137,10,FALSE))</f>
        <v/>
      </c>
      <c r="B56" s="238" t="str">
        <f>IF(E56="","",VLOOKUP('OPĆI DIO'!$C$1,'OPĆI DIO'!$O$4:$X$137,9,FALSE))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80"/>
      <c r="K56" s="306"/>
      <c r="L56" s="175" t="str">
        <f>IF(E56="","",'OPĆI DIO'!$C$1)</f>
        <v/>
      </c>
      <c r="M56" s="40" t="str">
        <f t="shared" si="3"/>
        <v/>
      </c>
      <c r="N56" s="40" t="str">
        <f t="shared" si="4"/>
        <v/>
      </c>
      <c r="S56" s="4">
        <v>6391</v>
      </c>
      <c r="T56" s="4" t="s">
        <v>27</v>
      </c>
      <c r="U56" s="4">
        <v>52</v>
      </c>
      <c r="V56" s="4" t="s">
        <v>1145</v>
      </c>
      <c r="W56">
        <v>639</v>
      </c>
      <c r="X56">
        <v>63</v>
      </c>
    </row>
    <row r="57" spans="1:24">
      <c r="A57" s="238" t="str">
        <f>IF(E57="","",VLOOKUP('OPĆI DIO'!$C$1,'OPĆI DIO'!$O$4:$X$137,10,FALSE))</f>
        <v/>
      </c>
      <c r="B57" s="238" t="str">
        <f>IF(E57="","",VLOOKUP('OPĆI DIO'!$C$1,'OPĆI DIO'!$O$4:$X$137,9,FALSE))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80"/>
      <c r="K57" s="306"/>
      <c r="L57" s="175" t="str">
        <f>IF(E57="","",'OPĆI DIO'!$C$1)</f>
        <v/>
      </c>
      <c r="M57" s="40" t="str">
        <f t="shared" si="3"/>
        <v/>
      </c>
      <c r="N57" s="40" t="str">
        <f t="shared" si="4"/>
        <v/>
      </c>
      <c r="S57" s="4">
        <v>6392</v>
      </c>
      <c r="T57" s="4" t="s">
        <v>28</v>
      </c>
      <c r="U57" s="4">
        <v>52</v>
      </c>
      <c r="V57" s="4" t="s">
        <v>1145</v>
      </c>
      <c r="W57">
        <v>639</v>
      </c>
      <c r="X57">
        <v>63</v>
      </c>
    </row>
    <row r="58" spans="1:24">
      <c r="A58" s="238" t="str">
        <f>IF(E58="","",VLOOKUP('OPĆI DIO'!$C$1,'OPĆI DIO'!$O$4:$X$137,10,FALSE))</f>
        <v/>
      </c>
      <c r="B58" s="238" t="str">
        <f>IF(E58="","",VLOOKUP('OPĆI DIO'!$C$1,'OPĆI DIO'!$O$4:$X$137,9,FALSE))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80"/>
      <c r="K58" s="306"/>
      <c r="L58" s="175" t="str">
        <f>IF(E58="","",'OPĆI DIO'!$C$1)</f>
        <v/>
      </c>
      <c r="M58" s="40" t="str">
        <f t="shared" si="3"/>
        <v/>
      </c>
      <c r="N58" s="40" t="str">
        <f t="shared" si="4"/>
        <v/>
      </c>
      <c r="S58" s="4">
        <v>6393</v>
      </c>
      <c r="T58" s="4" t="s">
        <v>29</v>
      </c>
      <c r="U58" s="4">
        <v>52</v>
      </c>
      <c r="V58" s="4" t="s">
        <v>1145</v>
      </c>
      <c r="W58">
        <v>639</v>
      </c>
      <c r="X58">
        <v>63</v>
      </c>
    </row>
    <row r="59" spans="1:24">
      <c r="A59" s="238" t="str">
        <f>IF(E59="","",VLOOKUP('OPĆI DIO'!$C$1,'OPĆI DIO'!$O$4:$X$137,10,FALSE))</f>
        <v/>
      </c>
      <c r="B59" s="238" t="str">
        <f>IF(E59="","",VLOOKUP('OPĆI DIO'!$C$1,'OPĆI DIO'!$O$4:$X$137,9,FALSE))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80"/>
      <c r="K59" s="306"/>
      <c r="L59" s="175" t="str">
        <f>IF(E59="","",'OPĆI DIO'!$C$1)</f>
        <v/>
      </c>
      <c r="M59" s="40" t="str">
        <f t="shared" si="3"/>
        <v/>
      </c>
      <c r="N59" s="40" t="str">
        <f t="shared" si="4"/>
        <v/>
      </c>
      <c r="S59" s="4">
        <v>6394</v>
      </c>
      <c r="T59" s="4" t="s">
        <v>30</v>
      </c>
      <c r="U59" s="4">
        <v>52</v>
      </c>
      <c r="V59" s="4" t="s">
        <v>1145</v>
      </c>
      <c r="W59">
        <v>639</v>
      </c>
      <c r="X59">
        <v>63</v>
      </c>
    </row>
    <row r="60" spans="1:24">
      <c r="A60" s="238" t="str">
        <f>IF(E60="","",VLOOKUP('OPĆI DIO'!$C$1,'OPĆI DIO'!$O$4:$X$137,10,FALSE))</f>
        <v/>
      </c>
      <c r="B60" s="238" t="str">
        <f>IF(E60="","",VLOOKUP('OPĆI DIO'!$C$1,'OPĆI DIO'!$O$4:$X$137,9,FALSE))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80"/>
      <c r="K60" s="306"/>
      <c r="L60" s="175" t="str">
        <f>IF(E60="","",'OPĆI DIO'!$C$1)</f>
        <v/>
      </c>
      <c r="M60" s="40" t="str">
        <f t="shared" si="3"/>
        <v/>
      </c>
      <c r="N60" s="40" t="str">
        <f t="shared" si="4"/>
        <v/>
      </c>
      <c r="S60" s="4">
        <v>663110000</v>
      </c>
      <c r="T60" s="4" t="s">
        <v>31</v>
      </c>
      <c r="U60" s="4">
        <v>61</v>
      </c>
      <c r="V60" s="4" t="s">
        <v>1155</v>
      </c>
      <c r="W60">
        <v>663</v>
      </c>
      <c r="X60">
        <v>66</v>
      </c>
    </row>
    <row r="61" spans="1:24">
      <c r="A61" s="238" t="str">
        <f>IF(E61="","",VLOOKUP('OPĆI DIO'!$C$1,'OPĆI DIO'!$O$4:$X$137,10,FALSE))</f>
        <v/>
      </c>
      <c r="B61" s="238" t="str">
        <f>IF(E61="","",VLOOKUP('OPĆI DIO'!$C$1,'OPĆI DIO'!$O$4:$X$137,9,FALSE))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80"/>
      <c r="K61" s="306"/>
      <c r="L61" s="175" t="str">
        <f>IF(E61="","",'OPĆI DIO'!$C$1)</f>
        <v/>
      </c>
      <c r="M61" s="40" t="str">
        <f t="shared" si="3"/>
        <v/>
      </c>
      <c r="N61" s="40" t="str">
        <f t="shared" si="4"/>
        <v/>
      </c>
      <c r="S61" s="4">
        <v>663120000</v>
      </c>
      <c r="T61" s="4" t="s">
        <v>32</v>
      </c>
      <c r="U61" s="4">
        <v>61</v>
      </c>
      <c r="V61" s="4" t="s">
        <v>1155</v>
      </c>
      <c r="W61">
        <v>663</v>
      </c>
      <c r="X61">
        <v>66</v>
      </c>
    </row>
    <row r="62" spans="1:24">
      <c r="A62" s="238" t="str">
        <f>IF(E62="","",VLOOKUP('OPĆI DIO'!$C$1,'OPĆI DIO'!$O$4:$X$137,10,FALSE))</f>
        <v/>
      </c>
      <c r="B62" s="238" t="str">
        <f>IF(E62="","",VLOOKUP('OPĆI DIO'!$C$1,'OPĆI DIO'!$O$4:$X$137,9,FALSE))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80"/>
      <c r="K62" s="306"/>
      <c r="L62" s="175" t="str">
        <f>IF(E62="","",'OPĆI DIO'!$C$1)</f>
        <v/>
      </c>
      <c r="M62" s="40" t="str">
        <f t="shared" si="3"/>
        <v/>
      </c>
      <c r="N62" s="40" t="str">
        <f t="shared" si="4"/>
        <v/>
      </c>
      <c r="S62" s="4">
        <v>663130000</v>
      </c>
      <c r="T62" s="4" t="s">
        <v>33</v>
      </c>
      <c r="U62" s="4">
        <v>61</v>
      </c>
      <c r="V62" s="4" t="s">
        <v>1155</v>
      </c>
      <c r="W62">
        <v>663</v>
      </c>
      <c r="X62">
        <v>66</v>
      </c>
    </row>
    <row r="63" spans="1:24">
      <c r="A63" s="238" t="str">
        <f>IF(E63="","",VLOOKUP('OPĆI DIO'!$C$1,'OPĆI DIO'!$O$4:$X$137,10,FALSE))</f>
        <v/>
      </c>
      <c r="B63" s="238" t="str">
        <f>IF(E63="","",VLOOKUP('OPĆI DIO'!$C$1,'OPĆI DIO'!$O$4:$X$137,9,FALSE))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80"/>
      <c r="K63" s="306"/>
      <c r="L63" s="175" t="str">
        <f>IF(E63="","",'OPĆI DIO'!$C$1)</f>
        <v/>
      </c>
      <c r="M63" s="40" t="str">
        <f t="shared" si="3"/>
        <v/>
      </c>
      <c r="N63" s="40" t="str">
        <f t="shared" si="4"/>
        <v/>
      </c>
      <c r="S63" s="4">
        <v>663140000</v>
      </c>
      <c r="T63" s="4" t="s">
        <v>1156</v>
      </c>
      <c r="U63" s="4">
        <v>61</v>
      </c>
      <c r="V63" s="4" t="s">
        <v>1155</v>
      </c>
      <c r="W63">
        <v>663</v>
      </c>
      <c r="X63">
        <v>66</v>
      </c>
    </row>
    <row r="64" spans="1:24">
      <c r="A64" s="238" t="str">
        <f>IF(E64="","",VLOOKUP('OPĆI DIO'!$C$1,'OPĆI DIO'!$O$4:$X$137,10,FALSE))</f>
        <v/>
      </c>
      <c r="B64" s="238" t="str">
        <f>IF(E64="","",VLOOKUP('OPĆI DIO'!$C$1,'OPĆI DIO'!$O$4:$X$137,9,FALSE))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80"/>
      <c r="K64" s="306"/>
      <c r="L64" s="175" t="str">
        <f>IF(E64="","",'OPĆI DIO'!$C$1)</f>
        <v/>
      </c>
      <c r="M64" s="40" t="str">
        <f t="shared" si="3"/>
        <v/>
      </c>
      <c r="N64" s="40" t="str">
        <f t="shared" si="4"/>
        <v/>
      </c>
      <c r="S64" s="4">
        <v>663210000</v>
      </c>
      <c r="T64" s="4" t="s">
        <v>1157</v>
      </c>
      <c r="U64" s="4">
        <v>61</v>
      </c>
      <c r="V64" s="4" t="s">
        <v>1155</v>
      </c>
      <c r="W64">
        <v>663</v>
      </c>
      <c r="X64">
        <v>66</v>
      </c>
    </row>
    <row r="65" spans="1:24">
      <c r="A65" s="238" t="str">
        <f>IF(E65="","",VLOOKUP('OPĆI DIO'!$C$1,'OPĆI DIO'!$O$4:$X$137,10,FALSE))</f>
        <v/>
      </c>
      <c r="B65" s="238" t="str">
        <f>IF(E65="","",VLOOKUP('OPĆI DIO'!$C$1,'OPĆI DIO'!$O$4:$X$137,9,FALSE))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80"/>
      <c r="K65" s="306"/>
      <c r="L65" s="175" t="str">
        <f>IF(E65="","",'OPĆI DIO'!$C$1)</f>
        <v/>
      </c>
      <c r="M65" s="40" t="str">
        <f t="shared" si="3"/>
        <v/>
      </c>
      <c r="N65" s="40" t="str">
        <f t="shared" si="4"/>
        <v/>
      </c>
      <c r="S65" s="4">
        <v>663220000</v>
      </c>
      <c r="T65" s="4" t="s">
        <v>34</v>
      </c>
      <c r="U65" s="4">
        <v>61</v>
      </c>
      <c r="V65" s="4" t="s">
        <v>1155</v>
      </c>
      <c r="W65">
        <v>663</v>
      </c>
      <c r="X65">
        <v>66</v>
      </c>
    </row>
    <row r="66" spans="1:24">
      <c r="A66" s="238" t="str">
        <f>IF(E66="","",VLOOKUP('OPĆI DIO'!$C$1,'OPĆI DIO'!$O$4:$X$137,10,FALSE))</f>
        <v/>
      </c>
      <c r="B66" s="238" t="str">
        <f>IF(E66="","",VLOOKUP('OPĆI DIO'!$C$1,'OPĆI DIO'!$O$4:$X$137,9,FALSE))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80"/>
      <c r="K66" s="306"/>
      <c r="L66" s="175" t="str">
        <f>IF(E66="","",'OPĆI DIO'!$C$1)</f>
        <v/>
      </c>
      <c r="M66" s="40" t="str">
        <f t="shared" si="3"/>
        <v/>
      </c>
      <c r="N66" s="40" t="str">
        <f t="shared" si="4"/>
        <v/>
      </c>
      <c r="S66" s="4">
        <v>663230000</v>
      </c>
      <c r="T66" s="4" t="s">
        <v>35</v>
      </c>
      <c r="U66" s="4">
        <v>61</v>
      </c>
      <c r="V66" s="4" t="s">
        <v>1155</v>
      </c>
      <c r="W66">
        <v>663</v>
      </c>
      <c r="X66">
        <v>66</v>
      </c>
    </row>
    <row r="67" spans="1:24">
      <c r="A67" s="238" t="str">
        <f>IF(E67="","",VLOOKUP('OPĆI DIO'!$C$1,'OPĆI DIO'!$O$4:$X$137,10,FALSE))</f>
        <v/>
      </c>
      <c r="B67" s="238" t="str">
        <f>IF(E67="","",VLOOKUP('OPĆI DIO'!$C$1,'OPĆI DIO'!$O$4:$X$137,9,FALSE))</f>
        <v/>
      </c>
      <c r="C67" s="82" t="str">
        <f t="shared" si="5"/>
        <v/>
      </c>
      <c r="D67" s="38" t="str">
        <f t="shared" ref="D67:D68" si="8">IFERROR(VLOOKUP(E67,$S$6:$V$113,4,FALSE),"")</f>
        <v/>
      </c>
      <c r="E67" s="49"/>
      <c r="F67" s="85" t="str">
        <f t="shared" ref="F67:F68" si="9">IFERROR(VLOOKUP(E67,$S$6:$V$113,2,FALSE),"")</f>
        <v/>
      </c>
      <c r="G67" s="80"/>
      <c r="H67" s="80"/>
      <c r="I67" s="80"/>
      <c r="J67" s="80"/>
      <c r="K67" s="306"/>
      <c r="L67" s="175" t="str">
        <f>IF(E67="","",'OPĆI DIO'!$C$1)</f>
        <v/>
      </c>
      <c r="M67" s="40" t="str">
        <f t="shared" si="3"/>
        <v/>
      </c>
      <c r="N67" s="40" t="str">
        <f t="shared" si="4"/>
        <v/>
      </c>
      <c r="S67" s="4">
        <v>663240000</v>
      </c>
      <c r="T67" s="4" t="s">
        <v>1158</v>
      </c>
      <c r="U67" s="4">
        <v>61</v>
      </c>
      <c r="V67" s="4" t="s">
        <v>1155</v>
      </c>
      <c r="W67">
        <v>663</v>
      </c>
      <c r="X67">
        <v>66</v>
      </c>
    </row>
    <row r="68" spans="1:24">
      <c r="A68" s="238" t="str">
        <f>IF(E68="","",VLOOKUP('OPĆI DIO'!$C$1,'OPĆI DIO'!$O$4:$X$137,10,FALSE))</f>
        <v/>
      </c>
      <c r="B68" s="238" t="str">
        <f>IF(E68="","",VLOOKUP('OPĆI DIO'!$C$1,'OPĆI DIO'!$O$4:$X$137,9,FALSE))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80"/>
      <c r="K68" s="306"/>
      <c r="L68" s="175" t="str">
        <f>IF(E68="","",'OPĆI DIO'!$C$1)</f>
        <v/>
      </c>
      <c r="M68" s="40" t="str">
        <f t="shared" ref="M68:M131" si="10">LEFT(E68,2)</f>
        <v/>
      </c>
      <c r="N68" s="40" t="str">
        <f t="shared" ref="N68:N131" si="11">LEFT(E68,3)</f>
        <v/>
      </c>
      <c r="S68" s="4">
        <v>663121000</v>
      </c>
      <c r="T68" s="4" t="s">
        <v>3022</v>
      </c>
      <c r="U68" s="4">
        <v>63</v>
      </c>
      <c r="V68" s="4" t="s">
        <v>3026</v>
      </c>
      <c r="W68">
        <v>663</v>
      </c>
      <c r="X68">
        <v>66</v>
      </c>
    </row>
    <row r="69" spans="1:24">
      <c r="A69" s="39"/>
      <c r="B69" s="39"/>
      <c r="C69" s="82"/>
      <c r="D69" s="38"/>
      <c r="E69" s="49"/>
      <c r="F69" s="85"/>
      <c r="G69" s="80"/>
      <c r="H69" s="80"/>
      <c r="I69" s="80"/>
      <c r="J69" s="80"/>
      <c r="K69" s="306"/>
      <c r="L69" s="175" t="str">
        <f>IF(E69="","",'OPĆI DIO'!$C$1)</f>
        <v/>
      </c>
      <c r="M69" s="40" t="str">
        <f t="shared" si="10"/>
        <v/>
      </c>
      <c r="N69" s="40" t="str">
        <f t="shared" si="11"/>
        <v/>
      </c>
      <c r="S69" s="4">
        <v>663131000</v>
      </c>
      <c r="T69" s="4" t="s">
        <v>3023</v>
      </c>
      <c r="U69" s="4">
        <v>63</v>
      </c>
      <c r="V69" s="4" t="s">
        <v>3026</v>
      </c>
      <c r="W69">
        <v>663</v>
      </c>
      <c r="X69">
        <v>66</v>
      </c>
    </row>
    <row r="70" spans="1:24">
      <c r="A70" s="39" t="str">
        <f>IF(E70="","",VLOOKUP('OPĆI DIO'!$C$1,'OPĆI DIO'!$O$4:$X$137,10,FALSE))</f>
        <v/>
      </c>
      <c r="B70" s="39" t="str">
        <f>IF(E70="","",VLOOKUP('OPĆI DIO'!$C$1,'OPĆI DIO'!$O$4:$X$137,9,FALSE))</f>
        <v/>
      </c>
      <c r="C70" s="82" t="str">
        <f t="shared" ref="C70:C133" si="12">IFERROR(VLOOKUP(E70,$S$6:$V$113,3,FALSE),"")</f>
        <v/>
      </c>
      <c r="D70" s="38" t="str">
        <f t="shared" ref="D70:D133" si="13">IFERROR(VLOOKUP(E70,$S$6:$V$113,4,FALSE),"")</f>
        <v/>
      </c>
      <c r="E70" s="49"/>
      <c r="F70" s="85" t="str">
        <f t="shared" ref="F70:F133" si="14">IFERROR(VLOOKUP(E70,$S$6:$V$113,2,FALSE),"")</f>
        <v/>
      </c>
      <c r="G70" s="80"/>
      <c r="H70" s="80"/>
      <c r="I70" s="80"/>
      <c r="J70" s="80"/>
      <c r="K70" s="306"/>
      <c r="L70" s="175" t="str">
        <f>IF(E70="","",'OPĆI DIO'!$C$1)</f>
        <v/>
      </c>
      <c r="M70" s="40" t="str">
        <f t="shared" si="10"/>
        <v/>
      </c>
      <c r="N70" s="40" t="str">
        <f t="shared" si="11"/>
        <v/>
      </c>
      <c r="S70" s="4">
        <v>663221000</v>
      </c>
      <c r="T70" s="4" t="s">
        <v>3024</v>
      </c>
      <c r="U70" s="4">
        <v>63</v>
      </c>
      <c r="V70" s="4" t="s">
        <v>3026</v>
      </c>
      <c r="W70">
        <v>663</v>
      </c>
      <c r="X70">
        <v>66</v>
      </c>
    </row>
    <row r="71" spans="1:24">
      <c r="A71" s="39" t="str">
        <f>IF(E71="","",VLOOKUP('OPĆI DIO'!$C$1,'OPĆI DIO'!$O$4:$X$137,10,FALSE))</f>
        <v/>
      </c>
      <c r="B71" s="39" t="str">
        <f>IF(E71="","",VLOOKUP('OPĆI DIO'!$C$1,'OPĆI DIO'!$O$4:$X$137,9,FALSE))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80"/>
      <c r="K71" s="306"/>
      <c r="L71" s="175" t="str">
        <f>IF(E71="","",'OPĆI DIO'!$C$1)</f>
        <v/>
      </c>
      <c r="M71" s="40" t="str">
        <f t="shared" si="10"/>
        <v/>
      </c>
      <c r="N71" s="40" t="str">
        <f t="shared" si="11"/>
        <v/>
      </c>
      <c r="S71" s="4">
        <v>663231000</v>
      </c>
      <c r="T71" s="4" t="s">
        <v>3025</v>
      </c>
      <c r="U71" s="4">
        <v>63</v>
      </c>
      <c r="V71" s="4" t="s">
        <v>3026</v>
      </c>
      <c r="W71">
        <v>663</v>
      </c>
      <c r="X71">
        <v>66</v>
      </c>
    </row>
    <row r="72" spans="1:24">
      <c r="A72" s="39" t="str">
        <f>IF(E72="","",VLOOKUP('OPĆI DIO'!$C$1,'OPĆI DIO'!$O$4:$X$137,10,FALSE))</f>
        <v/>
      </c>
      <c r="B72" s="39" t="str">
        <f>IF(E72="","",VLOOKUP('OPĆI DIO'!$C$1,'OPĆI DIO'!$O$4:$X$137,9,FALSE))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80"/>
      <c r="K72" s="306"/>
      <c r="L72" s="175" t="str">
        <f>IF(E72="","",'OPĆI DIO'!$C$1)</f>
        <v/>
      </c>
      <c r="M72" s="40" t="str">
        <f t="shared" si="10"/>
        <v/>
      </c>
      <c r="N72" s="40" t="str">
        <f t="shared" si="11"/>
        <v/>
      </c>
      <c r="S72" s="4">
        <v>652670071</v>
      </c>
      <c r="T72" s="4" t="s">
        <v>1251</v>
      </c>
      <c r="U72" s="4">
        <v>71</v>
      </c>
      <c r="V72" s="4" t="s">
        <v>171</v>
      </c>
      <c r="W72">
        <v>652</v>
      </c>
      <c r="X72">
        <v>65</v>
      </c>
    </row>
    <row r="73" spans="1:24">
      <c r="A73" s="39" t="str">
        <f>IF(E73="","",VLOOKUP('OPĆI DIO'!$C$1,'OPĆI DIO'!$O$4:$X$137,10,FALSE))</f>
        <v/>
      </c>
      <c r="B73" s="39" t="str">
        <f>IF(E73="","",VLOOKUP('OPĆI DIO'!$C$1,'OPĆI DIO'!$O$4:$X$137,9,FALSE))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80"/>
      <c r="K73" s="306"/>
      <c r="L73" s="175" t="str">
        <f>IF(E73="","",'OPĆI DIO'!$C$1)</f>
        <v/>
      </c>
      <c r="M73" s="40" t="str">
        <f t="shared" si="10"/>
        <v/>
      </c>
      <c r="N73" s="40" t="str">
        <f t="shared" si="11"/>
        <v/>
      </c>
      <c r="S73" s="4">
        <v>711110071</v>
      </c>
      <c r="T73" s="4" t="s">
        <v>1160</v>
      </c>
      <c r="U73" s="4">
        <v>71</v>
      </c>
      <c r="V73" s="4" t="s">
        <v>1161</v>
      </c>
      <c r="W73">
        <v>711</v>
      </c>
      <c r="X73">
        <v>71</v>
      </c>
    </row>
    <row r="74" spans="1:24">
      <c r="A74" s="39" t="str">
        <f>IF(E74="","",VLOOKUP('OPĆI DIO'!$C$1,'OPĆI DIO'!$O$4:$X$137,10,FALSE))</f>
        <v/>
      </c>
      <c r="B74" s="39" t="str">
        <f>IF(E74="","",VLOOKUP('OPĆI DIO'!$C$1,'OPĆI DIO'!$O$4:$X$137,9,FALSE))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80"/>
      <c r="K74" s="306"/>
      <c r="L74" s="175" t="str">
        <f>IF(E74="","",'OPĆI DIO'!$C$1)</f>
        <v/>
      </c>
      <c r="M74" s="40" t="str">
        <f t="shared" si="10"/>
        <v/>
      </c>
      <c r="N74" s="40" t="str">
        <f t="shared" si="11"/>
        <v/>
      </c>
      <c r="S74" s="4">
        <v>711120071</v>
      </c>
      <c r="T74" s="4" t="s">
        <v>1162</v>
      </c>
      <c r="U74" s="4">
        <v>71</v>
      </c>
      <c r="V74" s="4" t="s">
        <v>1161</v>
      </c>
      <c r="W74">
        <v>711</v>
      </c>
      <c r="X74">
        <v>71</v>
      </c>
    </row>
    <row r="75" spans="1:24">
      <c r="A75" s="39" t="str">
        <f>IF(E75="","",VLOOKUP('OPĆI DIO'!$C$1,'OPĆI DIO'!$O$4:$X$137,10,FALSE))</f>
        <v/>
      </c>
      <c r="B75" s="39" t="str">
        <f>IF(E75="","",VLOOKUP('OPĆI DIO'!$C$1,'OPĆI DIO'!$O$4:$X$137,9,FALSE))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80"/>
      <c r="K75" s="306"/>
      <c r="L75" s="175" t="str">
        <f>IF(E75="","",'OPĆI DIO'!$C$1)</f>
        <v/>
      </c>
      <c r="M75" s="40" t="str">
        <f t="shared" si="10"/>
        <v/>
      </c>
      <c r="N75" s="40" t="str">
        <f t="shared" si="11"/>
        <v/>
      </c>
      <c r="S75" s="4">
        <v>712410071</v>
      </c>
      <c r="T75" s="4" t="s">
        <v>212</v>
      </c>
      <c r="U75" s="4">
        <v>71</v>
      </c>
      <c r="V75" s="4" t="s">
        <v>1161</v>
      </c>
      <c r="W75">
        <v>712</v>
      </c>
      <c r="X75">
        <v>71</v>
      </c>
    </row>
    <row r="76" spans="1:24">
      <c r="A76" s="39" t="str">
        <f>IF(E76="","",VLOOKUP('OPĆI DIO'!$C$1,'OPĆI DIO'!$O$4:$X$137,10,FALSE))</f>
        <v/>
      </c>
      <c r="B76" s="39" t="str">
        <f>IF(E76="","",VLOOKUP('OPĆI DIO'!$C$1,'OPĆI DIO'!$O$4:$X$137,9,FALSE))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80"/>
      <c r="K76" s="306"/>
      <c r="L76" s="175" t="str">
        <f>IF(E76="","",'OPĆI DIO'!$C$1)</f>
        <v/>
      </c>
      <c r="M76" s="40" t="str">
        <f t="shared" si="10"/>
        <v/>
      </c>
      <c r="N76" s="40" t="str">
        <f t="shared" si="11"/>
        <v/>
      </c>
      <c r="S76" s="4">
        <v>712490071</v>
      </c>
      <c r="T76" s="4" t="s">
        <v>213</v>
      </c>
      <c r="U76" s="4">
        <v>71</v>
      </c>
      <c r="V76" s="4" t="s">
        <v>1161</v>
      </c>
      <c r="W76">
        <v>712</v>
      </c>
      <c r="X76">
        <v>71</v>
      </c>
    </row>
    <row r="77" spans="1:24">
      <c r="A77" s="39" t="str">
        <f>IF(E77="","",VLOOKUP('OPĆI DIO'!$C$1,'OPĆI DIO'!$O$4:$X$137,10,FALSE))</f>
        <v/>
      </c>
      <c r="B77" s="39" t="str">
        <f>IF(E77="","",VLOOKUP('OPĆI DIO'!$C$1,'OPĆI DIO'!$O$4:$X$137,9,FALSE))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80"/>
      <c r="K77" s="306"/>
      <c r="L77" s="175" t="str">
        <f>IF(E77="","",'OPĆI DIO'!$C$1)</f>
        <v/>
      </c>
      <c r="M77" s="40" t="str">
        <f t="shared" si="10"/>
        <v/>
      </c>
      <c r="N77" s="40" t="str">
        <f t="shared" si="11"/>
        <v/>
      </c>
      <c r="S77" s="4">
        <v>721110071</v>
      </c>
      <c r="T77" s="4" t="s">
        <v>214</v>
      </c>
      <c r="U77" s="4">
        <v>71</v>
      </c>
      <c r="V77" s="4" t="s">
        <v>1161</v>
      </c>
      <c r="W77">
        <v>721</v>
      </c>
      <c r="X77">
        <v>72</v>
      </c>
    </row>
    <row r="78" spans="1:24">
      <c r="A78" s="39" t="str">
        <f>IF(E78="","",VLOOKUP('OPĆI DIO'!$C$1,'OPĆI DIO'!$O$4:$X$137,10,FALSE))</f>
        <v/>
      </c>
      <c r="B78" s="39" t="str">
        <f>IF(E78="","",VLOOKUP('OPĆI DIO'!$C$1,'OPĆI DIO'!$O$4:$X$137,9,FALSE))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80"/>
      <c r="K78" s="306"/>
      <c r="L78" s="175" t="str">
        <f>IF(E78="","",'OPĆI DIO'!$C$1)</f>
        <v/>
      </c>
      <c r="M78" s="40" t="str">
        <f t="shared" si="10"/>
        <v/>
      </c>
      <c r="N78" s="40" t="str">
        <f t="shared" si="11"/>
        <v/>
      </c>
      <c r="S78" s="4">
        <v>721190071</v>
      </c>
      <c r="T78" s="4" t="s">
        <v>215</v>
      </c>
      <c r="U78" s="4">
        <v>71</v>
      </c>
      <c r="V78" s="4" t="s">
        <v>1161</v>
      </c>
      <c r="W78">
        <v>721</v>
      </c>
      <c r="X78">
        <v>72</v>
      </c>
    </row>
    <row r="79" spans="1:24">
      <c r="A79" s="39" t="str">
        <f>IF(E79="","",VLOOKUP('OPĆI DIO'!$C$1,'OPĆI DIO'!$O$4:$X$137,10,FALSE))</f>
        <v/>
      </c>
      <c r="B79" s="39" t="str">
        <f>IF(E79="","",VLOOKUP('OPĆI DIO'!$C$1,'OPĆI DIO'!$O$4:$X$137,9,FALSE))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80"/>
      <c r="K79" s="306"/>
      <c r="L79" s="175" t="str">
        <f>IF(E79="","",'OPĆI DIO'!$C$1)</f>
        <v/>
      </c>
      <c r="M79" s="40" t="str">
        <f t="shared" si="10"/>
        <v/>
      </c>
      <c r="N79" s="40" t="str">
        <f t="shared" si="11"/>
        <v/>
      </c>
      <c r="S79" s="4">
        <v>721230071</v>
      </c>
      <c r="T79" s="4" t="s">
        <v>216</v>
      </c>
      <c r="U79" s="4">
        <v>71</v>
      </c>
      <c r="V79" s="4" t="s">
        <v>1161</v>
      </c>
      <c r="W79">
        <v>721</v>
      </c>
      <c r="X79">
        <v>72</v>
      </c>
    </row>
    <row r="80" spans="1:24">
      <c r="A80" s="39" t="str">
        <f>IF(E80="","",VLOOKUP('OPĆI DIO'!$C$1,'OPĆI DIO'!$O$4:$X$137,10,FALSE))</f>
        <v/>
      </c>
      <c r="B80" s="39" t="str">
        <f>IF(E80="","",VLOOKUP('OPĆI DIO'!$C$1,'OPĆI DIO'!$O$4:$X$137,9,FALSE))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80"/>
      <c r="K80" s="306"/>
      <c r="L80" s="175" t="str">
        <f>IF(E80="","",'OPĆI DIO'!$C$1)</f>
        <v/>
      </c>
      <c r="M80" s="40" t="str">
        <f t="shared" si="10"/>
        <v/>
      </c>
      <c r="N80" s="40" t="str">
        <f t="shared" si="11"/>
        <v/>
      </c>
      <c r="S80" s="4">
        <v>721290071</v>
      </c>
      <c r="T80" s="4" t="s">
        <v>217</v>
      </c>
      <c r="U80" s="4">
        <v>71</v>
      </c>
      <c r="V80" s="4" t="s">
        <v>1161</v>
      </c>
      <c r="W80">
        <v>721</v>
      </c>
      <c r="X80">
        <v>72</v>
      </c>
    </row>
    <row r="81" spans="1:24">
      <c r="A81" s="39" t="str">
        <f>IF(E81="","",VLOOKUP('OPĆI DIO'!$C$1,'OPĆI DIO'!$O$4:$X$137,10,FALSE))</f>
        <v/>
      </c>
      <c r="B81" s="39" t="str">
        <f>IF(E81="","",VLOOKUP('OPĆI DIO'!$C$1,'OPĆI DIO'!$O$4:$X$137,9,FALSE))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80"/>
      <c r="K81" s="306"/>
      <c r="L81" s="175" t="str">
        <f>IF(E81="","",'OPĆI DIO'!$C$1)</f>
        <v/>
      </c>
      <c r="M81" s="40" t="str">
        <f t="shared" si="10"/>
        <v/>
      </c>
      <c r="N81" s="40" t="str">
        <f t="shared" si="11"/>
        <v/>
      </c>
      <c r="S81" s="4">
        <v>722110071</v>
      </c>
      <c r="T81" s="4" t="s">
        <v>218</v>
      </c>
      <c r="U81" s="4">
        <v>71</v>
      </c>
      <c r="V81" s="4" t="s">
        <v>1161</v>
      </c>
      <c r="W81">
        <v>722</v>
      </c>
      <c r="X81">
        <v>72</v>
      </c>
    </row>
    <row r="82" spans="1:24">
      <c r="A82" s="39" t="str">
        <f>IF(E82="","",VLOOKUP('OPĆI DIO'!$C$1,'OPĆI DIO'!$O$4:$X$137,10,FALSE))</f>
        <v/>
      </c>
      <c r="B82" s="39" t="str">
        <f>IF(E82="","",VLOOKUP('OPĆI DIO'!$C$1,'OPĆI DIO'!$O$4:$X$137,9,FALSE))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80"/>
      <c r="K82" s="306"/>
      <c r="L82" s="175" t="str">
        <f>IF(E82="","",'OPĆI DIO'!$C$1)</f>
        <v/>
      </c>
      <c r="M82" s="40" t="str">
        <f t="shared" si="10"/>
        <v/>
      </c>
      <c r="N82" s="40" t="str">
        <f t="shared" si="11"/>
        <v/>
      </c>
      <c r="S82" s="4">
        <v>722120071</v>
      </c>
      <c r="T82" s="4" t="s">
        <v>1163</v>
      </c>
      <c r="U82" s="4">
        <v>71</v>
      </c>
      <c r="V82" s="4" t="s">
        <v>1161</v>
      </c>
      <c r="W82">
        <v>722</v>
      </c>
      <c r="X82">
        <v>72</v>
      </c>
    </row>
    <row r="83" spans="1:24">
      <c r="A83" s="39" t="str">
        <f>IF(E83="","",VLOOKUP('OPĆI DIO'!$C$1,'OPĆI DIO'!$O$4:$X$137,10,FALSE))</f>
        <v/>
      </c>
      <c r="B83" s="39" t="str">
        <f>IF(E83="","",VLOOKUP('OPĆI DIO'!$C$1,'OPĆI DIO'!$O$4:$X$137,9,FALSE))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80"/>
      <c r="K83" s="306"/>
      <c r="L83" s="175" t="str">
        <f>IF(E83="","",'OPĆI DIO'!$C$1)</f>
        <v/>
      </c>
      <c r="M83" s="40" t="str">
        <f t="shared" si="10"/>
        <v/>
      </c>
      <c r="N83" s="40" t="str">
        <f t="shared" si="11"/>
        <v/>
      </c>
      <c r="S83" s="4">
        <v>722190071</v>
      </c>
      <c r="T83" s="4" t="s">
        <v>219</v>
      </c>
      <c r="U83" s="4">
        <v>71</v>
      </c>
      <c r="V83" s="4" t="s">
        <v>1161</v>
      </c>
      <c r="W83">
        <v>722</v>
      </c>
      <c r="X83">
        <v>72</v>
      </c>
    </row>
    <row r="84" spans="1:24">
      <c r="A84" s="39" t="str">
        <f>IF(E84="","",VLOOKUP('OPĆI DIO'!$C$1,'OPĆI DIO'!$O$4:$X$137,10,FALSE))</f>
        <v/>
      </c>
      <c r="B84" s="39" t="str">
        <f>IF(E84="","",VLOOKUP('OPĆI DIO'!$C$1,'OPĆI DIO'!$O$4:$X$137,9,FALSE))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80"/>
      <c r="K84" s="306"/>
      <c r="L84" s="175" t="str">
        <f>IF(E84="","",'OPĆI DIO'!$C$1)</f>
        <v/>
      </c>
      <c r="M84" s="40" t="str">
        <f t="shared" si="10"/>
        <v/>
      </c>
      <c r="N84" s="40" t="str">
        <f t="shared" si="11"/>
        <v/>
      </c>
      <c r="S84" s="4" t="s">
        <v>4532</v>
      </c>
      <c r="T84" s="4" t="s">
        <v>4533</v>
      </c>
      <c r="U84" s="4">
        <v>71</v>
      </c>
      <c r="V84" s="4" t="s">
        <v>1161</v>
      </c>
      <c r="W84" s="175">
        <v>722</v>
      </c>
      <c r="X84" s="175">
        <v>72</v>
      </c>
    </row>
    <row r="85" spans="1:24">
      <c r="A85" s="39" t="str">
        <f>IF(E85="","",VLOOKUP('OPĆI DIO'!$C$1,'OPĆI DIO'!$O$4:$X$137,10,FALSE))</f>
        <v/>
      </c>
      <c r="B85" s="39" t="str">
        <f>IF(E85="","",VLOOKUP('OPĆI DIO'!$C$1,'OPĆI DIO'!$O$4:$X$137,9,FALSE))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80"/>
      <c r="K85" s="306"/>
      <c r="L85" s="175" t="str">
        <f>IF(E85="","",'OPĆI DIO'!$C$1)</f>
        <v/>
      </c>
      <c r="M85" s="40" t="str">
        <f t="shared" si="10"/>
        <v/>
      </c>
      <c r="N85" s="40" t="str">
        <f t="shared" si="11"/>
        <v/>
      </c>
      <c r="S85" s="4">
        <v>722620071</v>
      </c>
      <c r="T85" s="4" t="s">
        <v>220</v>
      </c>
      <c r="U85" s="4">
        <v>71</v>
      </c>
      <c r="V85" s="4" t="s">
        <v>1161</v>
      </c>
      <c r="W85">
        <v>722</v>
      </c>
      <c r="X85">
        <v>72</v>
      </c>
    </row>
    <row r="86" spans="1:24">
      <c r="A86" s="39" t="str">
        <f>IF(E86="","",VLOOKUP('OPĆI DIO'!$C$1,'OPĆI DIO'!$O$4:$X$137,10,FALSE))</f>
        <v/>
      </c>
      <c r="B86" s="39" t="str">
        <f>IF(E86="","",VLOOKUP('OPĆI DIO'!$C$1,'OPĆI DIO'!$O$4:$X$137,9,FALSE))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80"/>
      <c r="K86" s="306"/>
      <c r="L86" s="175" t="str">
        <f>IF(E86="","",'OPĆI DIO'!$C$1)</f>
        <v/>
      </c>
      <c r="M86" s="40" t="str">
        <f t="shared" si="10"/>
        <v/>
      </c>
      <c r="N86" s="40" t="str">
        <f t="shared" si="11"/>
        <v/>
      </c>
      <c r="S86" s="4">
        <v>722720071</v>
      </c>
      <c r="T86" s="4" t="s">
        <v>1252</v>
      </c>
      <c r="U86" s="4">
        <v>71</v>
      </c>
      <c r="V86" s="4" t="s">
        <v>171</v>
      </c>
      <c r="W86">
        <v>722</v>
      </c>
      <c r="X86">
        <v>72</v>
      </c>
    </row>
    <row r="87" spans="1:24">
      <c r="A87" s="39" t="str">
        <f>IF(E87="","",VLOOKUP('OPĆI DIO'!$C$1,'OPĆI DIO'!$O$4:$X$137,10,FALSE))</f>
        <v/>
      </c>
      <c r="B87" s="39" t="str">
        <f>IF(E87="","",VLOOKUP('OPĆI DIO'!$C$1,'OPĆI DIO'!$O$4:$X$137,9,FALSE))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80"/>
      <c r="K87" s="306"/>
      <c r="L87" s="175" t="str">
        <f>IF(E87="","",'OPĆI DIO'!$C$1)</f>
        <v/>
      </c>
      <c r="M87" s="40" t="str">
        <f t="shared" si="10"/>
        <v/>
      </c>
      <c r="N87" s="40" t="str">
        <f t="shared" si="11"/>
        <v/>
      </c>
      <c r="S87" s="4">
        <v>722730071</v>
      </c>
      <c r="T87" s="4" t="s">
        <v>221</v>
      </c>
      <c r="U87" s="4">
        <v>71</v>
      </c>
      <c r="V87" s="4" t="s">
        <v>1161</v>
      </c>
      <c r="W87">
        <v>722</v>
      </c>
      <c r="X87">
        <v>72</v>
      </c>
    </row>
    <row r="88" spans="1:24">
      <c r="A88" s="39" t="str">
        <f>IF(E88="","",VLOOKUP('OPĆI DIO'!$C$1,'OPĆI DIO'!$O$4:$X$137,10,FALSE))</f>
        <v/>
      </c>
      <c r="B88" s="39" t="str">
        <f>IF(E88="","",VLOOKUP('OPĆI DIO'!$C$1,'OPĆI DIO'!$O$4:$X$137,9,FALSE))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80"/>
      <c r="K88" s="306"/>
      <c r="L88" s="175" t="str">
        <f>IF(E88="","",'OPĆI DIO'!$C$1)</f>
        <v/>
      </c>
      <c r="M88" s="40" t="str">
        <f t="shared" si="10"/>
        <v/>
      </c>
      <c r="N88" s="40" t="str">
        <f t="shared" si="11"/>
        <v/>
      </c>
      <c r="S88" s="4">
        <v>723110071</v>
      </c>
      <c r="T88" s="4" t="s">
        <v>222</v>
      </c>
      <c r="U88" s="4">
        <v>71</v>
      </c>
      <c r="V88" s="4" t="s">
        <v>1161</v>
      </c>
      <c r="W88">
        <v>723</v>
      </c>
      <c r="X88">
        <v>72</v>
      </c>
    </row>
    <row r="89" spans="1:24">
      <c r="A89" s="39" t="str">
        <f>IF(E89="","",VLOOKUP('OPĆI DIO'!$C$1,'OPĆI DIO'!$O$4:$X$137,10,FALSE))</f>
        <v/>
      </c>
      <c r="B89" s="39" t="str">
        <f>IF(E89="","",VLOOKUP('OPĆI DIO'!$C$1,'OPĆI DIO'!$O$4:$X$137,9,FALSE))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80"/>
      <c r="K89" s="306"/>
      <c r="L89" s="175" t="str">
        <f>IF(E89="","",'OPĆI DIO'!$C$1)</f>
        <v/>
      </c>
      <c r="M89" s="40" t="str">
        <f t="shared" si="10"/>
        <v/>
      </c>
      <c r="N89" s="40" t="str">
        <f t="shared" si="11"/>
        <v/>
      </c>
      <c r="S89" s="4">
        <v>723130071</v>
      </c>
      <c r="T89" s="4" t="s">
        <v>1164</v>
      </c>
      <c r="U89" s="4">
        <v>71</v>
      </c>
      <c r="V89" s="4" t="s">
        <v>1161</v>
      </c>
      <c r="W89">
        <v>723</v>
      </c>
      <c r="X89">
        <v>72</v>
      </c>
    </row>
    <row r="90" spans="1:24">
      <c r="A90" s="39" t="str">
        <f>IF(E90="","",VLOOKUP('OPĆI DIO'!$C$1,'OPĆI DIO'!$O$4:$X$137,10,FALSE))</f>
        <v/>
      </c>
      <c r="B90" s="39" t="str">
        <f>IF(E90="","",VLOOKUP('OPĆI DIO'!$C$1,'OPĆI DIO'!$O$4:$X$137,9,FALSE))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80"/>
      <c r="K90" s="306"/>
      <c r="L90" s="175" t="str">
        <f>IF(E90="","",'OPĆI DIO'!$C$1)</f>
        <v/>
      </c>
      <c r="M90" s="40" t="str">
        <f t="shared" si="10"/>
        <v/>
      </c>
      <c r="N90" s="40" t="str">
        <f t="shared" si="11"/>
        <v/>
      </c>
      <c r="S90" s="4">
        <v>723140071</v>
      </c>
      <c r="T90" s="4" t="s">
        <v>1165</v>
      </c>
      <c r="U90" s="4">
        <v>71</v>
      </c>
      <c r="V90" s="4" t="s">
        <v>1161</v>
      </c>
      <c r="W90">
        <v>723</v>
      </c>
      <c r="X90">
        <v>72</v>
      </c>
    </row>
    <row r="91" spans="1:24">
      <c r="A91" s="39" t="str">
        <f>IF(E91="","",VLOOKUP('OPĆI DIO'!$C$1,'OPĆI DIO'!$O$4:$X$137,10,FALSE))</f>
        <v/>
      </c>
      <c r="B91" s="39" t="str">
        <f>IF(E91="","",VLOOKUP('OPĆI DIO'!$C$1,'OPĆI DIO'!$O$4:$X$137,9,FALSE))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80"/>
      <c r="K91" s="306"/>
      <c r="L91" s="175" t="str">
        <f>IF(E91="","",'OPĆI DIO'!$C$1)</f>
        <v/>
      </c>
      <c r="M91" s="40" t="str">
        <f t="shared" si="10"/>
        <v/>
      </c>
      <c r="N91" s="40" t="str">
        <f t="shared" si="11"/>
        <v/>
      </c>
      <c r="S91" s="4">
        <v>723150071</v>
      </c>
      <c r="T91" s="4" t="s">
        <v>1166</v>
      </c>
      <c r="U91" s="4">
        <v>71</v>
      </c>
      <c r="V91" s="4" t="s">
        <v>1161</v>
      </c>
      <c r="W91">
        <v>723</v>
      </c>
      <c r="X91">
        <v>72</v>
      </c>
    </row>
    <row r="92" spans="1:24">
      <c r="A92" s="39" t="str">
        <f>IF(E92="","",VLOOKUP('OPĆI DIO'!$C$1,'OPĆI DIO'!$O$4:$X$137,10,FALSE))</f>
        <v/>
      </c>
      <c r="B92" s="39" t="str">
        <f>IF(E92="","",VLOOKUP('OPĆI DIO'!$C$1,'OPĆI DIO'!$O$4:$X$137,9,FALSE))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80"/>
      <c r="K92" s="306"/>
      <c r="L92" s="175" t="str">
        <f>IF(E92="","",'OPĆI DIO'!$C$1)</f>
        <v/>
      </c>
      <c r="M92" s="40" t="str">
        <f t="shared" si="10"/>
        <v/>
      </c>
      <c r="N92" s="40" t="str">
        <f t="shared" si="11"/>
        <v/>
      </c>
      <c r="S92" s="4">
        <v>723160071</v>
      </c>
      <c r="T92" s="4" t="s">
        <v>1167</v>
      </c>
      <c r="U92" s="4">
        <v>71</v>
      </c>
      <c r="V92" s="4" t="s">
        <v>1161</v>
      </c>
      <c r="W92">
        <v>723</v>
      </c>
      <c r="X92">
        <v>72</v>
      </c>
    </row>
    <row r="93" spans="1:24">
      <c r="A93" s="39" t="str">
        <f>IF(E93="","",VLOOKUP('OPĆI DIO'!$C$1,'OPĆI DIO'!$O$4:$X$137,10,FALSE))</f>
        <v/>
      </c>
      <c r="B93" s="39" t="str">
        <f>IF(E93="","",VLOOKUP('OPĆI DIO'!$C$1,'OPĆI DIO'!$O$4:$X$137,9,FALSE))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80"/>
      <c r="K93" s="306"/>
      <c r="L93" s="175" t="str">
        <f>IF(E93="","",'OPĆI DIO'!$C$1)</f>
        <v/>
      </c>
      <c r="M93" s="40" t="str">
        <f t="shared" si="10"/>
        <v/>
      </c>
      <c r="N93" s="40" t="str">
        <f t="shared" si="11"/>
        <v/>
      </c>
      <c r="S93" s="4">
        <v>723190071</v>
      </c>
      <c r="T93" s="4" t="s">
        <v>1253</v>
      </c>
      <c r="U93" s="4">
        <v>71</v>
      </c>
      <c r="V93" s="4" t="s">
        <v>171</v>
      </c>
      <c r="W93">
        <v>723</v>
      </c>
      <c r="X93">
        <v>72</v>
      </c>
    </row>
    <row r="94" spans="1:24">
      <c r="A94" s="39" t="str">
        <f>IF(E94="","",VLOOKUP('OPĆI DIO'!$C$1,'OPĆI DIO'!$O$4:$X$137,10,FALSE))</f>
        <v/>
      </c>
      <c r="B94" s="39" t="str">
        <f>IF(E94="","",VLOOKUP('OPĆI DIO'!$C$1,'OPĆI DIO'!$O$4:$X$137,9,FALSE))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80"/>
      <c r="K94" s="306"/>
      <c r="L94" s="175" t="str">
        <f>IF(E94="","",'OPĆI DIO'!$C$1)</f>
        <v/>
      </c>
      <c r="M94" s="40" t="str">
        <f t="shared" si="10"/>
        <v/>
      </c>
      <c r="N94" s="40" t="str">
        <f t="shared" si="11"/>
        <v/>
      </c>
      <c r="S94" s="4">
        <v>723310071</v>
      </c>
      <c r="T94" s="4" t="s">
        <v>1168</v>
      </c>
      <c r="U94" s="4">
        <v>71</v>
      </c>
      <c r="V94" s="4" t="s">
        <v>1161</v>
      </c>
      <c r="W94">
        <v>723</v>
      </c>
      <c r="X94">
        <v>72</v>
      </c>
    </row>
    <row r="95" spans="1:24">
      <c r="A95" s="39" t="str">
        <f>IF(E95="","",VLOOKUP('OPĆI DIO'!$C$1,'OPĆI DIO'!$O$4:$X$137,10,FALSE))</f>
        <v/>
      </c>
      <c r="B95" s="39" t="str">
        <f>IF(E95="","",VLOOKUP('OPĆI DIO'!$C$1,'OPĆI DIO'!$O$4:$X$137,9,FALSE))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80"/>
      <c r="K95" s="306"/>
      <c r="L95" s="175" t="str">
        <f>IF(E95="","",'OPĆI DIO'!$C$1)</f>
        <v/>
      </c>
      <c r="M95" s="40" t="str">
        <f t="shared" si="10"/>
        <v/>
      </c>
      <c r="N95" s="40" t="str">
        <f t="shared" si="11"/>
        <v/>
      </c>
      <c r="S95" s="4">
        <v>725210071</v>
      </c>
      <c r="T95" s="4" t="s">
        <v>223</v>
      </c>
      <c r="U95" s="4">
        <v>71</v>
      </c>
      <c r="V95" s="4" t="s">
        <v>1161</v>
      </c>
      <c r="W95">
        <v>725</v>
      </c>
      <c r="X95">
        <v>72</v>
      </c>
    </row>
    <row r="96" spans="1:24">
      <c r="A96" s="39" t="str">
        <f>IF(E96="","",VLOOKUP('OPĆI DIO'!$C$1,'OPĆI DIO'!$O$4:$X$137,10,FALSE))</f>
        <v/>
      </c>
      <c r="B96" s="39" t="str">
        <f>IF(E96="","",VLOOKUP('OPĆI DIO'!$C$1,'OPĆI DIO'!$O$4:$X$137,9,FALSE))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80"/>
      <c r="K96" s="306"/>
      <c r="L96" s="175" t="str">
        <f>IF(E96="","",'OPĆI DIO'!$C$1)</f>
        <v/>
      </c>
      <c r="M96" s="40" t="str">
        <f t="shared" si="10"/>
        <v/>
      </c>
      <c r="N96" s="40" t="str">
        <f t="shared" si="11"/>
        <v/>
      </c>
      <c r="S96" s="4">
        <v>632310552</v>
      </c>
      <c r="T96" s="4" t="s">
        <v>963</v>
      </c>
      <c r="U96" s="4">
        <v>552</v>
      </c>
      <c r="V96" s="4" t="s">
        <v>955</v>
      </c>
      <c r="W96">
        <v>632</v>
      </c>
      <c r="X96">
        <v>63</v>
      </c>
    </row>
    <row r="97" spans="1:24">
      <c r="A97" s="39" t="str">
        <f>IF(E97="","",VLOOKUP('OPĆI DIO'!$C$1,'OPĆI DIO'!$O$4:$X$137,10,FALSE))</f>
        <v/>
      </c>
      <c r="B97" s="39" t="str">
        <f>IF(E97="","",VLOOKUP('OPĆI DIO'!$C$1,'OPĆI DIO'!$O$4:$X$137,9,FALSE))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80"/>
      <c r="K97" s="306"/>
      <c r="L97" s="175" t="str">
        <f>IF(E97="","",'OPĆI DIO'!$C$1)</f>
        <v/>
      </c>
      <c r="M97" s="40" t="str">
        <f t="shared" si="10"/>
        <v/>
      </c>
      <c r="N97" s="40" t="str">
        <f t="shared" si="11"/>
        <v/>
      </c>
      <c r="S97" s="4">
        <v>632410552</v>
      </c>
      <c r="T97" s="4" t="s">
        <v>967</v>
      </c>
      <c r="U97" s="4">
        <v>552</v>
      </c>
      <c r="V97" s="4" t="s">
        <v>955</v>
      </c>
      <c r="W97" s="175">
        <v>632</v>
      </c>
      <c r="X97" s="175">
        <v>63</v>
      </c>
    </row>
    <row r="98" spans="1:24">
      <c r="A98" s="39" t="str">
        <f>IF(E98="","",VLOOKUP('OPĆI DIO'!$C$1,'OPĆI DIO'!$O$4:$X$137,10,FALSE))</f>
        <v/>
      </c>
      <c r="B98" s="39" t="str">
        <f>IF(E98="","",VLOOKUP('OPĆI DIO'!$C$1,'OPĆI DIO'!$O$4:$X$137,9,FALSE))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80"/>
      <c r="K98" s="306"/>
      <c r="L98" s="175" t="str">
        <f>IF(E98="","",'OPĆI DIO'!$C$1)</f>
        <v/>
      </c>
      <c r="M98" s="40" t="str">
        <f t="shared" si="10"/>
        <v/>
      </c>
      <c r="N98" s="40" t="str">
        <f t="shared" si="11"/>
        <v/>
      </c>
      <c r="S98" s="4">
        <v>632310559</v>
      </c>
      <c r="T98" s="4" t="s">
        <v>964</v>
      </c>
      <c r="U98" s="4">
        <v>559</v>
      </c>
      <c r="V98" s="4" t="s">
        <v>956</v>
      </c>
      <c r="W98" s="175">
        <v>632</v>
      </c>
      <c r="X98" s="175">
        <v>63</v>
      </c>
    </row>
    <row r="99" spans="1:24">
      <c r="A99" s="39" t="str">
        <f>IF(E99="","",VLOOKUP('OPĆI DIO'!$C$1,'OPĆI DIO'!$O$4:$X$137,10,FALSE))</f>
        <v/>
      </c>
      <c r="B99" s="39" t="str">
        <f>IF(E99="","",VLOOKUP('OPĆI DIO'!$C$1,'OPĆI DIO'!$O$4:$X$137,9,FALSE))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80"/>
      <c r="K99" s="306"/>
      <c r="L99" s="175" t="str">
        <f>IF(E99="","",'OPĆI DIO'!$C$1)</f>
        <v/>
      </c>
      <c r="M99" s="40" t="str">
        <f t="shared" si="10"/>
        <v/>
      </c>
      <c r="N99" s="40" t="str">
        <f t="shared" si="11"/>
        <v/>
      </c>
      <c r="S99" s="4">
        <v>632410559</v>
      </c>
      <c r="T99" s="4" t="s">
        <v>968</v>
      </c>
      <c r="U99" s="4">
        <v>559</v>
      </c>
      <c r="V99" s="4" t="s">
        <v>956</v>
      </c>
      <c r="W99">
        <v>632</v>
      </c>
      <c r="X99">
        <v>63</v>
      </c>
    </row>
    <row r="100" spans="1:24">
      <c r="A100" s="39" t="str">
        <f>IF(E100="","",VLOOKUP('OPĆI DIO'!$C$1,'OPĆI DIO'!$O$4:$X$137,10,FALSE))</f>
        <v/>
      </c>
      <c r="B100" s="39" t="str">
        <f>IF(E100="","",VLOOKUP('OPĆI DIO'!$C$1,'OPĆI DIO'!$O$4:$X$137,9,FALSE))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80"/>
      <c r="K100" s="306"/>
      <c r="L100" s="175" t="str">
        <f>IF(E100="","",'OPĆI DIO'!$C$1)</f>
        <v/>
      </c>
      <c r="M100" s="40" t="str">
        <f t="shared" si="10"/>
        <v/>
      </c>
      <c r="N100" s="40" t="str">
        <f t="shared" si="11"/>
        <v/>
      </c>
      <c r="S100" s="4">
        <v>632310561</v>
      </c>
      <c r="T100" s="4" t="s">
        <v>109</v>
      </c>
      <c r="U100" s="4">
        <v>561</v>
      </c>
      <c r="V100" s="4" t="s">
        <v>109</v>
      </c>
      <c r="W100">
        <v>632</v>
      </c>
      <c r="X100">
        <v>63</v>
      </c>
    </row>
    <row r="101" spans="1:24">
      <c r="A101" s="39" t="str">
        <f>IF(E101="","",VLOOKUP('OPĆI DIO'!$C$1,'OPĆI DIO'!$O$4:$X$137,10,FALSE))</f>
        <v/>
      </c>
      <c r="B101" s="39" t="str">
        <f>IF(E101="","",VLOOKUP('OPĆI DIO'!$C$1,'OPĆI DIO'!$O$4:$X$137,9,FALSE))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80"/>
      <c r="K101" s="306"/>
      <c r="L101" s="175" t="str">
        <f>IF(E101="","",'OPĆI DIO'!$C$1)</f>
        <v/>
      </c>
      <c r="M101" s="40" t="str">
        <f t="shared" si="10"/>
        <v/>
      </c>
      <c r="N101" s="40" t="str">
        <f t="shared" si="11"/>
        <v/>
      </c>
      <c r="S101" s="4">
        <v>632410561</v>
      </c>
      <c r="T101" s="4" t="s">
        <v>109</v>
      </c>
      <c r="U101" s="4">
        <v>561</v>
      </c>
      <c r="V101" s="4" t="s">
        <v>109</v>
      </c>
      <c r="W101">
        <v>632</v>
      </c>
      <c r="X101">
        <v>63</v>
      </c>
    </row>
    <row r="102" spans="1:24">
      <c r="A102" s="39" t="str">
        <f>IF(E102="","",VLOOKUP('OPĆI DIO'!$C$1,'OPĆI DIO'!$O$4:$X$137,10,FALSE))</f>
        <v/>
      </c>
      <c r="B102" s="39" t="str">
        <f>IF(E102="","",VLOOKUP('OPĆI DIO'!$C$1,'OPĆI DIO'!$O$4:$X$137,9,FALSE))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80"/>
      <c r="K102" s="306"/>
      <c r="L102" s="175" t="str">
        <f>IF(E102="","",'OPĆI DIO'!$C$1)</f>
        <v/>
      </c>
      <c r="M102" s="40" t="str">
        <f t="shared" si="10"/>
        <v/>
      </c>
      <c r="N102" s="40" t="str">
        <f t="shared" si="11"/>
        <v/>
      </c>
      <c r="S102" s="4">
        <v>632310563</v>
      </c>
      <c r="T102" s="4" t="s">
        <v>1216</v>
      </c>
      <c r="U102" s="4">
        <v>563</v>
      </c>
      <c r="V102" s="4" t="s">
        <v>111</v>
      </c>
      <c r="W102">
        <v>632</v>
      </c>
      <c r="X102">
        <v>63</v>
      </c>
    </row>
    <row r="103" spans="1:24">
      <c r="A103" s="39" t="str">
        <f>IF(E103="","",VLOOKUP('OPĆI DIO'!$C$1,'OPĆI DIO'!$O$4:$X$137,10,FALSE))</f>
        <v/>
      </c>
      <c r="B103" s="39" t="str">
        <f>IF(E103="","",VLOOKUP('OPĆI DIO'!$C$1,'OPĆI DIO'!$O$4:$X$137,9,FALSE))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80"/>
      <c r="K103" s="306"/>
      <c r="L103" s="175" t="str">
        <f>IF(E103="","",'OPĆI DIO'!$C$1)</f>
        <v/>
      </c>
      <c r="M103" s="40" t="str">
        <f t="shared" si="10"/>
        <v/>
      </c>
      <c r="N103" s="40" t="str">
        <f t="shared" si="11"/>
        <v/>
      </c>
      <c r="S103" s="4">
        <v>632410563</v>
      </c>
      <c r="T103" s="4" t="s">
        <v>1216</v>
      </c>
      <c r="U103" s="4">
        <v>563</v>
      </c>
      <c r="V103" s="4" t="s">
        <v>111</v>
      </c>
      <c r="W103">
        <v>632</v>
      </c>
      <c r="X103">
        <v>63</v>
      </c>
    </row>
    <row r="104" spans="1:24">
      <c r="A104" s="39" t="str">
        <f>IF(E104="","",VLOOKUP('OPĆI DIO'!$C$1,'OPĆI DIO'!$O$4:$X$137,10,FALSE))</f>
        <v/>
      </c>
      <c r="B104" s="39" t="str">
        <f>IF(E104="","",VLOOKUP('OPĆI DIO'!$C$1,'OPĆI DIO'!$O$4:$X$137,9,FALSE))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80"/>
      <c r="K104" s="306"/>
      <c r="L104" s="175" t="str">
        <f>IF(E104="","",'OPĆI DIO'!$C$1)</f>
        <v/>
      </c>
      <c r="M104" s="40" t="str">
        <f t="shared" si="10"/>
        <v/>
      </c>
      <c r="N104" s="40" t="str">
        <f t="shared" si="11"/>
        <v/>
      </c>
      <c r="S104" s="4">
        <v>632310573</v>
      </c>
      <c r="T104" s="4" t="s">
        <v>965</v>
      </c>
      <c r="U104" s="4">
        <v>573</v>
      </c>
      <c r="V104" s="4" t="s">
        <v>966</v>
      </c>
      <c r="W104">
        <v>632</v>
      </c>
      <c r="X104">
        <v>63</v>
      </c>
    </row>
    <row r="105" spans="1:24">
      <c r="A105" s="39" t="str">
        <f>IF(E105="","",VLOOKUP('OPĆI DIO'!$C$1,'OPĆI DIO'!$O$4:$X$137,10,FALSE))</f>
        <v/>
      </c>
      <c r="B105" s="39" t="str">
        <f>IF(E105="","",VLOOKUP('OPĆI DIO'!$C$1,'OPĆI DIO'!$O$4:$X$137,9,FALSE))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80"/>
      <c r="K105" s="306"/>
      <c r="L105" s="175" t="str">
        <f>IF(E105="","",'OPĆI DIO'!$C$1)</f>
        <v/>
      </c>
      <c r="M105" s="40" t="str">
        <f t="shared" si="10"/>
        <v/>
      </c>
      <c r="N105" s="40" t="str">
        <f t="shared" si="11"/>
        <v/>
      </c>
      <c r="S105" s="4">
        <v>632410573</v>
      </c>
      <c r="T105" s="4" t="s">
        <v>969</v>
      </c>
      <c r="U105" s="4">
        <v>573</v>
      </c>
      <c r="V105" s="4" t="s">
        <v>966</v>
      </c>
      <c r="W105">
        <v>632</v>
      </c>
      <c r="X105">
        <v>63</v>
      </c>
    </row>
    <row r="106" spans="1:24">
      <c r="A106" s="39" t="str">
        <f>IF(E106="","",VLOOKUP('OPĆI DIO'!$C$1,'OPĆI DIO'!$O$4:$X$137,10,FALSE))</f>
        <v/>
      </c>
      <c r="B106" s="39" t="str">
        <f>IF(E106="","",VLOOKUP('OPĆI DIO'!$C$1,'OPĆI DIO'!$O$4:$X$137,9,FALSE))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80"/>
      <c r="K106" s="306"/>
      <c r="L106" s="175" t="str">
        <f>IF(E106="","",'OPĆI DIO'!$C$1)</f>
        <v/>
      </c>
      <c r="M106" s="40" t="str">
        <f t="shared" si="10"/>
        <v/>
      </c>
      <c r="N106" s="40" t="str">
        <f t="shared" si="11"/>
        <v/>
      </c>
      <c r="S106" s="4">
        <v>632310581</v>
      </c>
      <c r="T106" s="4" t="s">
        <v>1246</v>
      </c>
      <c r="U106" s="4">
        <v>581</v>
      </c>
      <c r="V106" s="4" t="s">
        <v>1245</v>
      </c>
      <c r="W106">
        <v>632</v>
      </c>
      <c r="X106">
        <v>63</v>
      </c>
    </row>
    <row r="107" spans="1:24">
      <c r="A107" s="39" t="str">
        <f>IF(E107="","",VLOOKUP('OPĆI DIO'!$C$1,'OPĆI DIO'!$O$4:$X$137,10,FALSE))</f>
        <v/>
      </c>
      <c r="B107" s="39" t="str">
        <f>IF(E107="","",VLOOKUP('OPĆI DIO'!$C$1,'OPĆI DIO'!$O$4:$X$137,9,FALSE))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80"/>
      <c r="K107" s="306"/>
      <c r="L107" s="175" t="str">
        <f>IF(E107="","",'OPĆI DIO'!$C$1)</f>
        <v/>
      </c>
      <c r="M107" s="40" t="str">
        <f t="shared" si="10"/>
        <v/>
      </c>
      <c r="N107" s="40" t="str">
        <f t="shared" si="11"/>
        <v/>
      </c>
      <c r="S107" s="4">
        <v>632410581</v>
      </c>
      <c r="T107" s="4" t="s">
        <v>1247</v>
      </c>
      <c r="U107" s="4">
        <v>581</v>
      </c>
      <c r="V107" s="4" t="s">
        <v>1245</v>
      </c>
      <c r="W107">
        <v>632</v>
      </c>
      <c r="X107">
        <v>63</v>
      </c>
    </row>
    <row r="108" spans="1:24">
      <c r="A108" s="39" t="str">
        <f>IF(E108="","",VLOOKUP('OPĆI DIO'!$C$1,'OPĆI DIO'!$O$4:$X$137,10,FALSE))</f>
        <v/>
      </c>
      <c r="B108" s="39" t="str">
        <f>IF(E108="","",VLOOKUP('OPĆI DIO'!$C$1,'OPĆI DIO'!$O$4:$X$137,9,FALSE))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80"/>
      <c r="K108" s="306"/>
      <c r="L108" s="175" t="str">
        <f>IF(E108="","",'OPĆI DIO'!$C$1)</f>
        <v/>
      </c>
      <c r="M108" s="40" t="str">
        <f t="shared" si="10"/>
        <v/>
      </c>
      <c r="N108" s="40" t="str">
        <f t="shared" si="11"/>
        <v/>
      </c>
      <c r="S108" s="4">
        <v>841320000</v>
      </c>
      <c r="T108" s="4" t="s">
        <v>1250</v>
      </c>
      <c r="U108" s="4">
        <v>810</v>
      </c>
      <c r="V108" s="4" t="s">
        <v>1169</v>
      </c>
      <c r="W108">
        <v>841</v>
      </c>
      <c r="X108">
        <v>84</v>
      </c>
    </row>
    <row r="109" spans="1:24">
      <c r="A109" s="39" t="str">
        <f>IF(E109="","",VLOOKUP('OPĆI DIO'!$C$1,'OPĆI DIO'!$O$4:$X$137,10,FALSE))</f>
        <v/>
      </c>
      <c r="B109" s="39" t="str">
        <f>IF(E109="","",VLOOKUP('OPĆI DIO'!$C$1,'OPĆI DIO'!$O$4:$X$137,9,FALSE))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80"/>
      <c r="K109" s="306"/>
      <c r="L109" s="175" t="str">
        <f>IF(E109="","",'OPĆI DIO'!$C$1)</f>
        <v/>
      </c>
      <c r="M109" s="40" t="str">
        <f t="shared" si="10"/>
        <v/>
      </c>
      <c r="N109" s="40" t="str">
        <f t="shared" si="11"/>
        <v/>
      </c>
      <c r="S109" s="4">
        <v>84431</v>
      </c>
      <c r="T109" s="4" t="s">
        <v>4535</v>
      </c>
      <c r="U109" s="4">
        <v>810</v>
      </c>
      <c r="V109" s="4" t="s">
        <v>1169</v>
      </c>
      <c r="W109">
        <v>844</v>
      </c>
      <c r="X109">
        <v>84</v>
      </c>
    </row>
    <row r="110" spans="1:24">
      <c r="A110" s="39" t="str">
        <f>IF(E110="","",VLOOKUP('OPĆI DIO'!$C$1,'OPĆI DIO'!$O$4:$X$137,10,FALSE))</f>
        <v/>
      </c>
      <c r="B110" s="39" t="str">
        <f>IF(E110="","",VLOOKUP('OPĆI DIO'!$C$1,'OPĆI DIO'!$O$4:$X$137,9,FALSE))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80"/>
      <c r="K110" s="306"/>
      <c r="L110" s="175" t="str">
        <f>IF(E110="","",'OPĆI DIO'!$C$1)</f>
        <v/>
      </c>
      <c r="M110" s="40" t="str">
        <f t="shared" si="10"/>
        <v/>
      </c>
      <c r="N110" s="40" t="str">
        <f t="shared" si="11"/>
        <v/>
      </c>
      <c r="S110" s="4">
        <v>844320000</v>
      </c>
      <c r="T110" s="4" t="s">
        <v>3021</v>
      </c>
      <c r="U110" s="4">
        <v>810</v>
      </c>
      <c r="V110" s="4" t="s">
        <v>1169</v>
      </c>
      <c r="W110" s="96">
        <v>844</v>
      </c>
      <c r="X110" s="96">
        <v>84</v>
      </c>
    </row>
    <row r="111" spans="1:24">
      <c r="A111" s="39" t="str">
        <f>IF(E111="","",VLOOKUP('OPĆI DIO'!$C$1,'OPĆI DIO'!$O$4:$X$137,10,FALSE))</f>
        <v/>
      </c>
      <c r="B111" s="39" t="str">
        <f>IF(E111="","",VLOOKUP('OPĆI DIO'!$C$1,'OPĆI DIO'!$O$4:$X$137,9,FALSE))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80"/>
      <c r="K111" s="306"/>
      <c r="L111" s="175" t="str">
        <f>IF(E111="","",'OPĆI DIO'!$C$1)</f>
        <v/>
      </c>
      <c r="M111" s="40" t="str">
        <f t="shared" si="10"/>
        <v/>
      </c>
      <c r="N111" s="40" t="str">
        <f t="shared" si="11"/>
        <v/>
      </c>
      <c r="S111" s="4">
        <v>842220081</v>
      </c>
      <c r="T111" s="4" t="s">
        <v>1171</v>
      </c>
      <c r="U111" s="4">
        <v>810</v>
      </c>
      <c r="V111" s="4" t="s">
        <v>1169</v>
      </c>
      <c r="W111" s="175">
        <v>842</v>
      </c>
      <c r="X111" s="175">
        <v>84</v>
      </c>
    </row>
    <row r="112" spans="1:24" s="175" customFormat="1">
      <c r="A112" s="39" t="str">
        <f>IF(E112="","",VLOOKUP('OPĆI DIO'!$C$1,'OPĆI DIO'!$O$4:$X$137,10,FALSE))</f>
        <v/>
      </c>
      <c r="B112" s="39" t="str">
        <f>IF(E112="","",VLOOKUP('OPĆI DIO'!$C$1,'OPĆI DIO'!$O$4:$X$137,9,FALSE))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80"/>
      <c r="K112" s="306"/>
      <c r="L112" s="175" t="str">
        <f>IF(E112="","",'OPĆI DIO'!$C$1)</f>
        <v/>
      </c>
      <c r="M112" s="40" t="str">
        <f t="shared" si="10"/>
        <v/>
      </c>
      <c r="N112" s="40" t="str">
        <f t="shared" si="11"/>
        <v/>
      </c>
      <c r="O112"/>
      <c r="P112"/>
      <c r="Q112"/>
      <c r="R112"/>
      <c r="S112" s="4">
        <v>841320150</v>
      </c>
      <c r="T112" s="4" t="s">
        <v>2136</v>
      </c>
      <c r="U112" s="4">
        <v>810</v>
      </c>
      <c r="V112" s="4" t="s">
        <v>1169</v>
      </c>
      <c r="W112" s="96">
        <v>841</v>
      </c>
      <c r="X112" s="96">
        <v>84</v>
      </c>
    </row>
    <row r="113" spans="1:24">
      <c r="A113" s="39" t="str">
        <f>IF(E113="","",VLOOKUP('OPĆI DIO'!$C$1,'OPĆI DIO'!$O$4:$X$137,10,FALSE))</f>
        <v/>
      </c>
      <c r="B113" s="39" t="str">
        <f>IF(E113="","",VLOOKUP('OPĆI DIO'!$C$1,'OPĆI DIO'!$O$4:$X$137,9,FALSE))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80"/>
      <c r="K113" s="306"/>
      <c r="L113" s="175" t="str">
        <f>IF(E113="","",'OPĆI DIO'!$C$1)</f>
        <v/>
      </c>
      <c r="M113" s="40" t="str">
        <f t="shared" si="10"/>
        <v/>
      </c>
      <c r="N113" s="40" t="str">
        <f t="shared" si="11"/>
        <v/>
      </c>
      <c r="S113" s="4">
        <v>841320151</v>
      </c>
      <c r="T113" s="4" t="s">
        <v>4523</v>
      </c>
      <c r="U113" s="4">
        <v>810</v>
      </c>
      <c r="V113" s="4" t="s">
        <v>1169</v>
      </c>
      <c r="W113" s="96">
        <v>841</v>
      </c>
      <c r="X113" s="96">
        <v>84</v>
      </c>
    </row>
    <row r="114" spans="1:24">
      <c r="A114" s="39" t="str">
        <f>IF(E114="","",VLOOKUP('OPĆI DIO'!$C$1,'OPĆI DIO'!$O$4:$X$137,10,FALSE))</f>
        <v/>
      </c>
      <c r="B114" s="39" t="str">
        <f>IF(E114="","",VLOOKUP('OPĆI DIO'!$C$1,'OPĆI DIO'!$O$4:$X$137,9,FALSE))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80"/>
      <c r="K114" s="306"/>
      <c r="L114" s="175" t="str">
        <f>IF(E114="","",'OPĆI DIO'!$C$1)</f>
        <v/>
      </c>
      <c r="M114" s="40" t="str">
        <f t="shared" si="10"/>
        <v/>
      </c>
      <c r="N114" s="40" t="str">
        <f t="shared" si="11"/>
        <v/>
      </c>
    </row>
    <row r="115" spans="1:24">
      <c r="A115" s="39" t="str">
        <f>IF(E115="","",VLOOKUP('OPĆI DIO'!$C$1,'OPĆI DIO'!$O$4:$X$137,10,FALSE))</f>
        <v/>
      </c>
      <c r="B115" s="39" t="str">
        <f>IF(E115="","",VLOOKUP('OPĆI DIO'!$C$1,'OPĆI DIO'!$O$4:$X$137,9,FALSE))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80"/>
      <c r="K115" s="306"/>
      <c r="L115" s="175" t="str">
        <f>IF(E115="","",'OPĆI DIO'!$C$1)</f>
        <v/>
      </c>
      <c r="M115" s="40" t="str">
        <f t="shared" si="10"/>
        <v/>
      </c>
      <c r="N115" s="40" t="str">
        <f t="shared" si="11"/>
        <v/>
      </c>
    </row>
    <row r="116" spans="1:24">
      <c r="A116" s="39" t="str">
        <f>IF(E116="","",VLOOKUP('OPĆI DIO'!$C$1,'OPĆI DIO'!$O$4:$X$137,10,FALSE))</f>
        <v/>
      </c>
      <c r="B116" s="39" t="str">
        <f>IF(E116="","",VLOOKUP('OPĆI DIO'!$C$1,'OPĆI DIO'!$O$4:$X$137,9,FALSE))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80"/>
      <c r="K116" s="306"/>
      <c r="L116" s="175" t="str">
        <f>IF(E116="","",'OPĆI DIO'!$C$1)</f>
        <v/>
      </c>
      <c r="M116" s="40" t="str">
        <f t="shared" si="10"/>
        <v/>
      </c>
      <c r="N116" s="40" t="str">
        <f t="shared" si="11"/>
        <v/>
      </c>
      <c r="V116" s="175"/>
    </row>
    <row r="117" spans="1:24">
      <c r="A117" s="39" t="str">
        <f>IF(E117="","",VLOOKUP('OPĆI DIO'!$C$1,'OPĆI DIO'!$O$4:$X$137,10,FALSE))</f>
        <v/>
      </c>
      <c r="B117" s="39" t="str">
        <f>IF(E117="","",VLOOKUP('OPĆI DIO'!$C$1,'OPĆI DIO'!$O$4:$X$137,9,FALSE))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80"/>
      <c r="K117" s="306"/>
      <c r="L117" s="175" t="str">
        <f>IF(E117="","",'OPĆI DIO'!$C$1)</f>
        <v/>
      </c>
      <c r="M117" s="40" t="str">
        <f t="shared" si="10"/>
        <v/>
      </c>
      <c r="N117" s="40" t="str">
        <f t="shared" si="11"/>
        <v/>
      </c>
      <c r="V117" s="175"/>
    </row>
    <row r="118" spans="1:24">
      <c r="A118" s="39" t="str">
        <f>IF(E118="","",VLOOKUP('OPĆI DIO'!$C$1,'OPĆI DIO'!$O$4:$X$137,10,FALSE))</f>
        <v/>
      </c>
      <c r="B118" s="39" t="str">
        <f>IF(E118="","",VLOOKUP('OPĆI DIO'!$C$1,'OPĆI DIO'!$O$4:$X$137,9,FALSE))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80"/>
      <c r="K118" s="306"/>
      <c r="L118" s="175" t="str">
        <f>IF(E118="","",'OPĆI DIO'!$C$1)</f>
        <v/>
      </c>
      <c r="M118" s="40" t="str">
        <f t="shared" si="10"/>
        <v/>
      </c>
      <c r="N118" s="40" t="str">
        <f t="shared" si="11"/>
        <v/>
      </c>
      <c r="V118" s="175"/>
    </row>
    <row r="119" spans="1:24">
      <c r="A119" s="39" t="str">
        <f>IF(E119="","",VLOOKUP('OPĆI DIO'!$C$1,'OPĆI DIO'!$O$4:$X$137,10,FALSE))</f>
        <v/>
      </c>
      <c r="B119" s="39" t="str">
        <f>IF(E119="","",VLOOKUP('OPĆI DIO'!$C$1,'OPĆI DIO'!$O$4:$X$137,9,FALSE))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80"/>
      <c r="K119" s="306"/>
      <c r="L119" s="175" t="str">
        <f>IF(E119="","",'OPĆI DIO'!$C$1)</f>
        <v/>
      </c>
      <c r="M119" s="40" t="str">
        <f t="shared" si="10"/>
        <v/>
      </c>
      <c r="N119" s="40" t="str">
        <f t="shared" si="11"/>
        <v/>
      </c>
    </row>
    <row r="120" spans="1:24">
      <c r="A120" s="39" t="str">
        <f>IF(E120="","",VLOOKUP('OPĆI DIO'!$C$1,'OPĆI DIO'!$O$4:$X$137,10,FALSE))</f>
        <v/>
      </c>
      <c r="B120" s="39" t="str">
        <f>IF(E120="","",VLOOKUP('OPĆI DIO'!$C$1,'OPĆI DIO'!$O$4:$X$137,9,FALSE))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80"/>
      <c r="K120" s="306"/>
      <c r="L120" s="175" t="str">
        <f>IF(E120="","",'OPĆI DIO'!$C$1)</f>
        <v/>
      </c>
      <c r="M120" s="40" t="str">
        <f t="shared" si="10"/>
        <v/>
      </c>
      <c r="N120" s="40" t="str">
        <f t="shared" si="11"/>
        <v/>
      </c>
    </row>
    <row r="121" spans="1:24">
      <c r="A121" s="39" t="str">
        <f>IF(E121="","",VLOOKUP('OPĆI DIO'!$C$1,'OPĆI DIO'!$O$4:$X$137,10,FALSE))</f>
        <v/>
      </c>
      <c r="B121" s="39" t="str">
        <f>IF(E121="","",VLOOKUP('OPĆI DIO'!$C$1,'OPĆI DIO'!$O$4:$X$137,9,FALSE))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80"/>
      <c r="K121" s="306"/>
      <c r="L121" s="175" t="str">
        <f>IF(E121="","",'OPĆI DIO'!$C$1)</f>
        <v/>
      </c>
      <c r="M121" s="40" t="str">
        <f t="shared" si="10"/>
        <v/>
      </c>
      <c r="N121" s="40" t="str">
        <f t="shared" si="11"/>
        <v/>
      </c>
    </row>
    <row r="122" spans="1:24">
      <c r="A122" s="39" t="str">
        <f>IF(E122="","",VLOOKUP('OPĆI DIO'!$C$1,'OPĆI DIO'!$O$4:$X$137,10,FALSE))</f>
        <v/>
      </c>
      <c r="B122" s="39" t="str">
        <f>IF(E122="","",VLOOKUP('OPĆI DIO'!$C$1,'OPĆI DIO'!$O$4:$X$137,9,FALSE))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80"/>
      <c r="K122" s="306"/>
      <c r="L122" s="175" t="str">
        <f>IF(E122="","",'OPĆI DIO'!$C$1)</f>
        <v/>
      </c>
      <c r="M122" s="40" t="str">
        <f t="shared" si="10"/>
        <v/>
      </c>
      <c r="N122" s="40" t="str">
        <f t="shared" si="11"/>
        <v/>
      </c>
    </row>
    <row r="123" spans="1:24">
      <c r="A123" s="39" t="str">
        <f>IF(E123="","",VLOOKUP('OPĆI DIO'!$C$1,'OPĆI DIO'!$O$4:$X$137,10,FALSE))</f>
        <v/>
      </c>
      <c r="B123" s="39" t="str">
        <f>IF(E123="","",VLOOKUP('OPĆI DIO'!$C$1,'OPĆI DIO'!$O$4:$X$137,9,FALSE))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80"/>
      <c r="K123" s="306"/>
      <c r="L123" s="175" t="str">
        <f>IF(E123="","",'OPĆI DIO'!$C$1)</f>
        <v/>
      </c>
      <c r="M123" s="40" t="str">
        <f t="shared" si="10"/>
        <v/>
      </c>
      <c r="N123" s="40" t="str">
        <f t="shared" si="11"/>
        <v/>
      </c>
    </row>
    <row r="124" spans="1:24">
      <c r="A124" s="39" t="str">
        <f>IF(E124="","",VLOOKUP('OPĆI DIO'!$C$1,'OPĆI DIO'!$O$4:$X$137,10,FALSE))</f>
        <v/>
      </c>
      <c r="B124" s="39" t="str">
        <f>IF(E124="","",VLOOKUP('OPĆI DIO'!$C$1,'OPĆI DIO'!$O$4:$X$137,9,FALSE))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80"/>
      <c r="K124" s="306"/>
      <c r="L124" s="175" t="str">
        <f>IF(E124="","",'OPĆI DIO'!$C$1)</f>
        <v/>
      </c>
      <c r="M124" s="40" t="str">
        <f t="shared" si="10"/>
        <v/>
      </c>
      <c r="N124" s="40" t="str">
        <f t="shared" si="11"/>
        <v/>
      </c>
    </row>
    <row r="125" spans="1:24">
      <c r="A125" s="39" t="str">
        <f>IF(E125="","",VLOOKUP('OPĆI DIO'!$C$1,'OPĆI DIO'!$O$4:$X$137,10,FALSE))</f>
        <v/>
      </c>
      <c r="B125" s="39" t="str">
        <f>IF(E125="","",VLOOKUP('OPĆI DIO'!$C$1,'OPĆI DIO'!$O$4:$X$137,9,FALSE))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80"/>
      <c r="K125" s="306"/>
      <c r="L125" s="175" t="str">
        <f>IF(E125="","",'OPĆI DIO'!$C$1)</f>
        <v/>
      </c>
      <c r="M125" s="40" t="str">
        <f t="shared" si="10"/>
        <v/>
      </c>
      <c r="N125" s="40" t="str">
        <f t="shared" si="11"/>
        <v/>
      </c>
    </row>
    <row r="126" spans="1:24">
      <c r="A126" s="39" t="str">
        <f>IF(E126="","",VLOOKUP('OPĆI DIO'!$C$1,'OPĆI DIO'!$O$4:$X$137,10,FALSE))</f>
        <v/>
      </c>
      <c r="B126" s="39" t="str">
        <f>IF(E126="","",VLOOKUP('OPĆI DIO'!$C$1,'OPĆI DIO'!$O$4:$X$137,9,FALSE))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80"/>
      <c r="K126" s="306"/>
      <c r="L126" s="175" t="str">
        <f>IF(E126="","",'OPĆI DIO'!$C$1)</f>
        <v/>
      </c>
      <c r="M126" s="40" t="str">
        <f t="shared" si="10"/>
        <v/>
      </c>
      <c r="N126" s="40" t="str">
        <f t="shared" si="11"/>
        <v/>
      </c>
    </row>
    <row r="127" spans="1:24">
      <c r="A127" s="39" t="str">
        <f>IF(E127="","",VLOOKUP('OPĆI DIO'!$C$1,'OPĆI DIO'!$O$4:$X$137,10,FALSE))</f>
        <v/>
      </c>
      <c r="B127" s="39" t="str">
        <f>IF(E127="","",VLOOKUP('OPĆI DIO'!$C$1,'OPĆI DIO'!$O$4:$X$137,9,FALSE))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80"/>
      <c r="K127" s="306"/>
      <c r="L127" s="175" t="str">
        <f>IF(E127="","",'OPĆI DIO'!$C$1)</f>
        <v/>
      </c>
      <c r="M127" s="40" t="str">
        <f t="shared" si="10"/>
        <v/>
      </c>
      <c r="N127" s="40" t="str">
        <f t="shared" si="11"/>
        <v/>
      </c>
    </row>
    <row r="128" spans="1:24">
      <c r="A128" s="39" t="str">
        <f>IF(E128="","",VLOOKUP('OPĆI DIO'!$C$1,'OPĆI DIO'!$O$4:$X$137,10,FALSE))</f>
        <v/>
      </c>
      <c r="B128" s="39" t="str">
        <f>IF(E128="","",VLOOKUP('OPĆI DIO'!$C$1,'OPĆI DIO'!$O$4:$X$137,9,FALSE))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80"/>
      <c r="K128" s="306"/>
      <c r="L128" s="175" t="str">
        <f>IF(E128="","",'OPĆI DIO'!$C$1)</f>
        <v/>
      </c>
      <c r="M128" s="40" t="str">
        <f t="shared" si="10"/>
        <v/>
      </c>
      <c r="N128" s="40" t="str">
        <f t="shared" si="11"/>
        <v/>
      </c>
    </row>
    <row r="129" spans="1:14">
      <c r="A129" s="39" t="str">
        <f>IF(E129="","",VLOOKUP('OPĆI DIO'!$C$1,'OPĆI DIO'!$O$4:$X$137,10,FALSE))</f>
        <v/>
      </c>
      <c r="B129" s="39" t="str">
        <f>IF(E129="","",VLOOKUP('OPĆI DIO'!$C$1,'OPĆI DIO'!$O$4:$X$137,9,FALSE))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80"/>
      <c r="K129" s="306"/>
      <c r="L129" s="175" t="str">
        <f>IF(E129="","",'OPĆI DIO'!$C$1)</f>
        <v/>
      </c>
      <c r="M129" s="40" t="str">
        <f t="shared" si="10"/>
        <v/>
      </c>
      <c r="N129" s="40" t="str">
        <f t="shared" si="11"/>
        <v/>
      </c>
    </row>
    <row r="130" spans="1:14">
      <c r="A130" s="39" t="str">
        <f>IF(E130="","",VLOOKUP('OPĆI DIO'!$C$1,'OPĆI DIO'!$O$4:$X$137,10,FALSE))</f>
        <v/>
      </c>
      <c r="B130" s="39" t="str">
        <f>IF(E130="","",VLOOKUP('OPĆI DIO'!$C$1,'OPĆI DIO'!$O$4:$X$137,9,FALSE))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80"/>
      <c r="K130" s="306"/>
      <c r="L130" s="175" t="str">
        <f>IF(E130="","",'OPĆI DIO'!$C$1)</f>
        <v/>
      </c>
      <c r="M130" s="40" t="str">
        <f t="shared" si="10"/>
        <v/>
      </c>
      <c r="N130" s="40" t="str">
        <f t="shared" si="11"/>
        <v/>
      </c>
    </row>
    <row r="131" spans="1:14">
      <c r="A131" s="39" t="str">
        <f>IF(E131="","",VLOOKUP('OPĆI DIO'!$C$1,'OPĆI DIO'!$O$4:$X$137,10,FALSE))</f>
        <v/>
      </c>
      <c r="B131" s="39" t="str">
        <f>IF(E131="","",VLOOKUP('OPĆI DIO'!$C$1,'OPĆI DIO'!$O$4:$X$137,9,FALSE))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80"/>
      <c r="K131" s="306"/>
      <c r="L131" s="175" t="str">
        <f>IF(E131="","",'OPĆI DIO'!$C$1)</f>
        <v/>
      </c>
      <c r="M131" s="40" t="str">
        <f t="shared" si="10"/>
        <v/>
      </c>
      <c r="N131" s="40" t="str">
        <f t="shared" si="11"/>
        <v/>
      </c>
    </row>
    <row r="132" spans="1:14">
      <c r="A132" s="39" t="str">
        <f>IF(E132="","",VLOOKUP('OPĆI DIO'!$C$1,'OPĆI DIO'!$O$4:$X$137,10,FALSE))</f>
        <v/>
      </c>
      <c r="B132" s="39" t="str">
        <f>IF(E132="","",VLOOKUP('OPĆI DIO'!$C$1,'OPĆI DIO'!$O$4:$X$137,9,FALSE))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80"/>
      <c r="K132" s="306"/>
      <c r="L132" s="175" t="str">
        <f>IF(E132="","",'OPĆI DIO'!$C$1)</f>
        <v/>
      </c>
      <c r="M132" s="40" t="str">
        <f t="shared" ref="M132:M195" si="15">LEFT(E132,2)</f>
        <v/>
      </c>
      <c r="N132" s="40" t="str">
        <f t="shared" ref="N132:N195" si="16">LEFT(E132,3)</f>
        <v/>
      </c>
    </row>
    <row r="133" spans="1:14">
      <c r="A133" s="39" t="str">
        <f>IF(E133="","",VLOOKUP('OPĆI DIO'!$C$1,'OPĆI DIO'!$O$4:$X$137,10,FALSE))</f>
        <v/>
      </c>
      <c r="B133" s="39" t="str">
        <f>IF(E133="","",VLOOKUP('OPĆI DIO'!$C$1,'OPĆI DIO'!$O$4:$X$137,9,FALSE))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80"/>
      <c r="K133" s="306"/>
      <c r="L133" s="175" t="str">
        <f>IF(E133="","",'OPĆI DIO'!$C$1)</f>
        <v/>
      </c>
      <c r="M133" s="40" t="str">
        <f t="shared" si="15"/>
        <v/>
      </c>
      <c r="N133" s="40" t="str">
        <f t="shared" si="16"/>
        <v/>
      </c>
    </row>
    <row r="134" spans="1:14">
      <c r="A134" s="39" t="str">
        <f>IF(E134="","",VLOOKUP('OPĆI DIO'!$C$1,'OPĆI DIO'!$O$4:$X$137,10,FALSE))</f>
        <v/>
      </c>
      <c r="B134" s="39" t="str">
        <f>IF(E134="","",VLOOKUP('OPĆI DIO'!$C$1,'OPĆI DIO'!$O$4:$X$137,9,FALSE))</f>
        <v/>
      </c>
      <c r="C134" s="82" t="str">
        <f t="shared" ref="C134:C197" si="17">IFERROR(VLOOKUP(E134,$S$6:$V$113,3,FALSE),"")</f>
        <v/>
      </c>
      <c r="D134" s="38" t="str">
        <f t="shared" ref="D134:D197" si="18">IFERROR(VLOOKUP(E134,$S$6:$V$113,4,FALSE),"")</f>
        <v/>
      </c>
      <c r="E134" s="49"/>
      <c r="F134" s="85" t="str">
        <f t="shared" ref="F134:F197" si="19">IFERROR(VLOOKUP(E134,$S$6:$V$113,2,FALSE),"")</f>
        <v/>
      </c>
      <c r="G134" s="80"/>
      <c r="H134" s="80"/>
      <c r="I134" s="80"/>
      <c r="J134" s="80"/>
      <c r="K134" s="306"/>
      <c r="L134" s="175" t="str">
        <f>IF(E134="","",'OPĆI DIO'!$C$1)</f>
        <v/>
      </c>
      <c r="M134" s="40" t="str">
        <f t="shared" si="15"/>
        <v/>
      </c>
      <c r="N134" s="40" t="str">
        <f t="shared" si="16"/>
        <v/>
      </c>
    </row>
    <row r="135" spans="1:14">
      <c r="A135" s="39" t="str">
        <f>IF(E135="","",VLOOKUP('OPĆI DIO'!$C$1,'OPĆI DIO'!$O$4:$X$137,10,FALSE))</f>
        <v/>
      </c>
      <c r="B135" s="39" t="str">
        <f>IF(E135="","",VLOOKUP('OPĆI DIO'!$C$1,'OPĆI DIO'!$O$4:$X$137,9,FALSE))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80"/>
      <c r="K135" s="306"/>
      <c r="L135" s="175" t="str">
        <f>IF(E135="","",'OPĆI DIO'!$C$1)</f>
        <v/>
      </c>
      <c r="M135" s="40" t="str">
        <f t="shared" si="15"/>
        <v/>
      </c>
      <c r="N135" s="40" t="str">
        <f t="shared" si="16"/>
        <v/>
      </c>
    </row>
    <row r="136" spans="1:14">
      <c r="A136" s="39" t="str">
        <f>IF(E136="","",VLOOKUP('OPĆI DIO'!$C$1,'OPĆI DIO'!$O$4:$X$137,10,FALSE))</f>
        <v/>
      </c>
      <c r="B136" s="39" t="str">
        <f>IF(E136="","",VLOOKUP('OPĆI DIO'!$C$1,'OPĆI DIO'!$O$4:$X$137,9,FALSE))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80"/>
      <c r="K136" s="306"/>
      <c r="L136" s="175" t="str">
        <f>IF(E136="","",'OPĆI DIO'!$C$1)</f>
        <v/>
      </c>
      <c r="M136" s="40" t="str">
        <f t="shared" si="15"/>
        <v/>
      </c>
      <c r="N136" s="40" t="str">
        <f t="shared" si="16"/>
        <v/>
      </c>
    </row>
    <row r="137" spans="1:14">
      <c r="A137" s="39" t="str">
        <f>IF(E137="","",VLOOKUP('OPĆI DIO'!$C$1,'OPĆI DIO'!$O$4:$X$137,10,FALSE))</f>
        <v/>
      </c>
      <c r="B137" s="39" t="str">
        <f>IF(E137="","",VLOOKUP('OPĆI DIO'!$C$1,'OPĆI DIO'!$O$4:$X$137,9,FALSE))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80"/>
      <c r="K137" s="306"/>
      <c r="L137" s="175" t="str">
        <f>IF(E137="","",'OPĆI DIO'!$C$1)</f>
        <v/>
      </c>
      <c r="M137" s="40" t="str">
        <f t="shared" si="15"/>
        <v/>
      </c>
      <c r="N137" s="40" t="str">
        <f t="shared" si="16"/>
        <v/>
      </c>
    </row>
    <row r="138" spans="1:14">
      <c r="A138" s="39" t="str">
        <f>IF(E138="","",VLOOKUP('OPĆI DIO'!$C$1,'OPĆI DIO'!$O$4:$X$137,10,FALSE))</f>
        <v/>
      </c>
      <c r="B138" s="39" t="str">
        <f>IF(E138="","",VLOOKUP('OPĆI DIO'!$C$1,'OPĆI DIO'!$O$4:$X$137,9,FALSE))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80"/>
      <c r="K138" s="306"/>
      <c r="L138" s="175" t="str">
        <f>IF(E138="","",'OPĆI DIO'!$C$1)</f>
        <v/>
      </c>
      <c r="M138" s="40" t="str">
        <f t="shared" si="15"/>
        <v/>
      </c>
      <c r="N138" s="40" t="str">
        <f t="shared" si="16"/>
        <v/>
      </c>
    </row>
    <row r="139" spans="1:14">
      <c r="A139" s="39" t="str">
        <f>IF(E139="","",VLOOKUP('OPĆI DIO'!$C$1,'OPĆI DIO'!$O$4:$X$137,10,FALSE))</f>
        <v/>
      </c>
      <c r="B139" s="39" t="str">
        <f>IF(E139="","",VLOOKUP('OPĆI DIO'!$C$1,'OPĆI DIO'!$O$4:$X$137,9,FALSE))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80"/>
      <c r="K139" s="306"/>
      <c r="L139" s="175" t="str">
        <f>IF(E139="","",'OPĆI DIO'!$C$1)</f>
        <v/>
      </c>
      <c r="M139" s="40" t="str">
        <f t="shared" si="15"/>
        <v/>
      </c>
      <c r="N139" s="40" t="str">
        <f t="shared" si="16"/>
        <v/>
      </c>
    </row>
    <row r="140" spans="1:14">
      <c r="A140" s="39" t="str">
        <f>IF(E140="","",VLOOKUP('OPĆI DIO'!$C$1,'OPĆI DIO'!$O$4:$X$137,10,FALSE))</f>
        <v/>
      </c>
      <c r="B140" s="39" t="str">
        <f>IF(E140="","",VLOOKUP('OPĆI DIO'!$C$1,'OPĆI DIO'!$O$4:$X$137,9,FALSE))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80"/>
      <c r="K140" s="306"/>
      <c r="L140" s="175" t="str">
        <f>IF(E140="","",'OPĆI DIO'!$C$1)</f>
        <v/>
      </c>
      <c r="M140" s="40" t="str">
        <f t="shared" si="15"/>
        <v/>
      </c>
      <c r="N140" s="40" t="str">
        <f t="shared" si="16"/>
        <v/>
      </c>
    </row>
    <row r="141" spans="1:14">
      <c r="A141" s="39" t="str">
        <f>IF(E141="","",VLOOKUP('OPĆI DIO'!$C$1,'OPĆI DIO'!$O$4:$X$137,10,FALSE))</f>
        <v/>
      </c>
      <c r="B141" s="39" t="str">
        <f>IF(E141="","",VLOOKUP('OPĆI DIO'!$C$1,'OPĆI DIO'!$O$4:$X$137,9,FALSE))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80"/>
      <c r="K141" s="306"/>
      <c r="L141" s="175" t="str">
        <f>IF(E141="","",'OPĆI DIO'!$C$1)</f>
        <v/>
      </c>
      <c r="M141" s="40" t="str">
        <f t="shared" si="15"/>
        <v/>
      </c>
      <c r="N141" s="40" t="str">
        <f t="shared" si="16"/>
        <v/>
      </c>
    </row>
    <row r="142" spans="1:14">
      <c r="A142" s="39" t="str">
        <f>IF(E142="","",VLOOKUP('OPĆI DIO'!$C$1,'OPĆI DIO'!$O$4:$X$137,10,FALSE))</f>
        <v/>
      </c>
      <c r="B142" s="39" t="str">
        <f>IF(E142="","",VLOOKUP('OPĆI DIO'!$C$1,'OPĆI DIO'!$O$4:$X$137,9,FALSE))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80"/>
      <c r="K142" s="306"/>
      <c r="L142" s="175" t="str">
        <f>IF(E142="","",'OPĆI DIO'!$C$1)</f>
        <v/>
      </c>
      <c r="M142" s="40" t="str">
        <f t="shared" si="15"/>
        <v/>
      </c>
      <c r="N142" s="40" t="str">
        <f t="shared" si="16"/>
        <v/>
      </c>
    </row>
    <row r="143" spans="1:14">
      <c r="A143" s="39" t="str">
        <f>IF(E143="","",VLOOKUP('OPĆI DIO'!$C$1,'OPĆI DIO'!$O$4:$X$137,10,FALSE))</f>
        <v/>
      </c>
      <c r="B143" s="39" t="str">
        <f>IF(E143="","",VLOOKUP('OPĆI DIO'!$C$1,'OPĆI DIO'!$O$4:$X$137,9,FALSE))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80"/>
      <c r="K143" s="306"/>
      <c r="L143" s="175" t="str">
        <f>IF(E143="","",'OPĆI DIO'!$C$1)</f>
        <v/>
      </c>
      <c r="M143" s="40" t="str">
        <f t="shared" si="15"/>
        <v/>
      </c>
      <c r="N143" s="40" t="str">
        <f t="shared" si="16"/>
        <v/>
      </c>
    </row>
    <row r="144" spans="1:14">
      <c r="A144" s="39" t="str">
        <f>IF(E144="","",VLOOKUP('OPĆI DIO'!$C$1,'OPĆI DIO'!$O$4:$X$137,10,FALSE))</f>
        <v/>
      </c>
      <c r="B144" s="39" t="str">
        <f>IF(E144="","",VLOOKUP('OPĆI DIO'!$C$1,'OPĆI DIO'!$O$4:$X$137,9,FALSE))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80"/>
      <c r="K144" s="306"/>
      <c r="L144" s="175" t="str">
        <f>IF(E144="","",'OPĆI DIO'!$C$1)</f>
        <v/>
      </c>
      <c r="M144" s="40" t="str">
        <f t="shared" si="15"/>
        <v/>
      </c>
      <c r="N144" s="40" t="str">
        <f t="shared" si="16"/>
        <v/>
      </c>
    </row>
    <row r="145" spans="1:14">
      <c r="A145" s="39" t="str">
        <f>IF(E145="","",VLOOKUP('OPĆI DIO'!$C$1,'OPĆI DIO'!$O$4:$X$137,10,FALSE))</f>
        <v/>
      </c>
      <c r="B145" s="39" t="str">
        <f>IF(E145="","",VLOOKUP('OPĆI DIO'!$C$1,'OPĆI DIO'!$O$4:$X$137,9,FALSE))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80"/>
      <c r="K145" s="306"/>
      <c r="L145" s="175" t="str">
        <f>IF(E145="","",'OPĆI DIO'!$C$1)</f>
        <v/>
      </c>
      <c r="M145" s="40" t="str">
        <f t="shared" si="15"/>
        <v/>
      </c>
      <c r="N145" s="40" t="str">
        <f t="shared" si="16"/>
        <v/>
      </c>
    </row>
    <row r="146" spans="1:14">
      <c r="A146" s="39" t="str">
        <f>IF(E146="","",VLOOKUP('OPĆI DIO'!$C$1,'OPĆI DIO'!$O$4:$X$137,10,FALSE))</f>
        <v/>
      </c>
      <c r="B146" s="39" t="str">
        <f>IF(E146="","",VLOOKUP('OPĆI DIO'!$C$1,'OPĆI DIO'!$O$4:$X$137,9,FALSE))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80"/>
      <c r="K146" s="306"/>
      <c r="L146" s="175" t="str">
        <f>IF(E146="","",'OPĆI DIO'!$C$1)</f>
        <v/>
      </c>
      <c r="M146" s="40" t="str">
        <f t="shared" si="15"/>
        <v/>
      </c>
      <c r="N146" s="40" t="str">
        <f t="shared" si="16"/>
        <v/>
      </c>
    </row>
    <row r="147" spans="1:14">
      <c r="A147" s="39" t="str">
        <f>IF(E147="","",VLOOKUP('OPĆI DIO'!$C$1,'OPĆI DIO'!$O$4:$X$137,10,FALSE))</f>
        <v/>
      </c>
      <c r="B147" s="39" t="str">
        <f>IF(E147="","",VLOOKUP('OPĆI DIO'!$C$1,'OPĆI DIO'!$O$4:$X$137,9,FALSE))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80"/>
      <c r="K147" s="306"/>
      <c r="L147" s="175" t="str">
        <f>IF(E147="","",'OPĆI DIO'!$C$1)</f>
        <v/>
      </c>
      <c r="M147" s="40" t="str">
        <f t="shared" si="15"/>
        <v/>
      </c>
      <c r="N147" s="40" t="str">
        <f t="shared" si="16"/>
        <v/>
      </c>
    </row>
    <row r="148" spans="1:14">
      <c r="A148" s="39" t="str">
        <f>IF(E148="","",VLOOKUP('OPĆI DIO'!$C$1,'OPĆI DIO'!$O$4:$X$137,10,FALSE))</f>
        <v/>
      </c>
      <c r="B148" s="39" t="str">
        <f>IF(E148="","",VLOOKUP('OPĆI DIO'!$C$1,'OPĆI DIO'!$O$4:$X$137,9,FALSE))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80"/>
      <c r="K148" s="306"/>
      <c r="L148" s="175" t="str">
        <f>IF(E148="","",'OPĆI DIO'!$C$1)</f>
        <v/>
      </c>
      <c r="M148" s="40" t="str">
        <f t="shared" si="15"/>
        <v/>
      </c>
      <c r="N148" s="40" t="str">
        <f t="shared" si="16"/>
        <v/>
      </c>
    </row>
    <row r="149" spans="1:14">
      <c r="A149" s="39" t="str">
        <f>IF(E149="","",VLOOKUP('OPĆI DIO'!$C$1,'OPĆI DIO'!$O$4:$X$137,10,FALSE))</f>
        <v/>
      </c>
      <c r="B149" s="39" t="str">
        <f>IF(E149="","",VLOOKUP('OPĆI DIO'!$C$1,'OPĆI DIO'!$O$4:$X$137,9,FALSE))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80"/>
      <c r="K149" s="306"/>
      <c r="L149" s="175" t="str">
        <f>IF(E149="","",'OPĆI DIO'!$C$1)</f>
        <v/>
      </c>
      <c r="M149" s="40" t="str">
        <f t="shared" si="15"/>
        <v/>
      </c>
      <c r="N149" s="40" t="str">
        <f t="shared" si="16"/>
        <v/>
      </c>
    </row>
    <row r="150" spans="1:14">
      <c r="A150" s="39" t="str">
        <f>IF(E150="","",VLOOKUP('OPĆI DIO'!$C$1,'OPĆI DIO'!$O$4:$X$137,10,FALSE))</f>
        <v/>
      </c>
      <c r="B150" s="39" t="str">
        <f>IF(E150="","",VLOOKUP('OPĆI DIO'!$C$1,'OPĆI DIO'!$O$4:$X$137,9,FALSE))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80"/>
      <c r="K150" s="306"/>
      <c r="L150" s="175" t="str">
        <f>IF(E150="","",'OPĆI DIO'!$C$1)</f>
        <v/>
      </c>
      <c r="M150" s="40" t="str">
        <f t="shared" si="15"/>
        <v/>
      </c>
      <c r="N150" s="40" t="str">
        <f t="shared" si="16"/>
        <v/>
      </c>
    </row>
    <row r="151" spans="1:14">
      <c r="A151" s="39" t="str">
        <f>IF(E151="","",VLOOKUP('OPĆI DIO'!$C$1,'OPĆI DIO'!$O$4:$X$137,10,FALSE))</f>
        <v/>
      </c>
      <c r="B151" s="39" t="str">
        <f>IF(E151="","",VLOOKUP('OPĆI DIO'!$C$1,'OPĆI DIO'!$O$4:$X$137,9,FALSE))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80"/>
      <c r="K151" s="306"/>
      <c r="L151" s="175" t="str">
        <f>IF(E151="","",'OPĆI DIO'!$C$1)</f>
        <v/>
      </c>
      <c r="M151" s="40" t="str">
        <f t="shared" si="15"/>
        <v/>
      </c>
      <c r="N151" s="40" t="str">
        <f t="shared" si="16"/>
        <v/>
      </c>
    </row>
    <row r="152" spans="1:14">
      <c r="A152" s="39" t="str">
        <f>IF(E152="","",VLOOKUP('OPĆI DIO'!$C$1,'OPĆI DIO'!$O$4:$X$137,10,FALSE))</f>
        <v/>
      </c>
      <c r="B152" s="39" t="str">
        <f>IF(E152="","",VLOOKUP('OPĆI DIO'!$C$1,'OPĆI DIO'!$O$4:$X$137,9,FALSE))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80"/>
      <c r="K152" s="306"/>
      <c r="L152" s="175" t="str">
        <f>IF(E152="","",'OPĆI DIO'!$C$1)</f>
        <v/>
      </c>
      <c r="M152" s="40" t="str">
        <f t="shared" si="15"/>
        <v/>
      </c>
      <c r="N152" s="40" t="str">
        <f t="shared" si="16"/>
        <v/>
      </c>
    </row>
    <row r="153" spans="1:14">
      <c r="A153" s="39" t="str">
        <f>IF(E153="","",VLOOKUP('OPĆI DIO'!$C$1,'OPĆI DIO'!$O$4:$X$137,10,FALSE))</f>
        <v/>
      </c>
      <c r="B153" s="39" t="str">
        <f>IF(E153="","",VLOOKUP('OPĆI DIO'!$C$1,'OPĆI DIO'!$O$4:$X$137,9,FALSE))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80"/>
      <c r="K153" s="306"/>
      <c r="L153" s="175" t="str">
        <f>IF(E153="","",'OPĆI DIO'!$C$1)</f>
        <v/>
      </c>
      <c r="M153" s="40" t="str">
        <f t="shared" si="15"/>
        <v/>
      </c>
      <c r="N153" s="40" t="str">
        <f t="shared" si="16"/>
        <v/>
      </c>
    </row>
    <row r="154" spans="1:14">
      <c r="A154" s="39" t="str">
        <f>IF(E154="","",VLOOKUP('OPĆI DIO'!$C$1,'OPĆI DIO'!$O$4:$X$137,10,FALSE))</f>
        <v/>
      </c>
      <c r="B154" s="39" t="str">
        <f>IF(E154="","",VLOOKUP('OPĆI DIO'!$C$1,'OPĆI DIO'!$O$4:$X$137,9,FALSE))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80"/>
      <c r="K154" s="306"/>
      <c r="L154" s="175" t="str">
        <f>IF(E154="","",'OPĆI DIO'!$C$1)</f>
        <v/>
      </c>
      <c r="M154" s="40" t="str">
        <f t="shared" si="15"/>
        <v/>
      </c>
      <c r="N154" s="40" t="str">
        <f t="shared" si="16"/>
        <v/>
      </c>
    </row>
    <row r="155" spans="1:14">
      <c r="A155" s="39" t="str">
        <f>IF(E155="","",VLOOKUP('OPĆI DIO'!$C$1,'OPĆI DIO'!$O$4:$X$137,10,FALSE))</f>
        <v/>
      </c>
      <c r="B155" s="39" t="str">
        <f>IF(E155="","",VLOOKUP('OPĆI DIO'!$C$1,'OPĆI DIO'!$O$4:$X$137,9,FALSE))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80"/>
      <c r="K155" s="306"/>
      <c r="L155" s="175" t="str">
        <f>IF(E155="","",'OPĆI DIO'!$C$1)</f>
        <v/>
      </c>
      <c r="M155" s="40" t="str">
        <f t="shared" si="15"/>
        <v/>
      </c>
      <c r="N155" s="40" t="str">
        <f t="shared" si="16"/>
        <v/>
      </c>
    </row>
    <row r="156" spans="1:14">
      <c r="A156" s="39" t="str">
        <f>IF(E156="","",VLOOKUP('OPĆI DIO'!$C$1,'OPĆI DIO'!$O$4:$X$137,10,FALSE))</f>
        <v/>
      </c>
      <c r="B156" s="39" t="str">
        <f>IF(E156="","",VLOOKUP('OPĆI DIO'!$C$1,'OPĆI DIO'!$O$4:$X$137,9,FALSE))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80"/>
      <c r="K156" s="306"/>
      <c r="L156" s="175" t="str">
        <f>IF(E156="","",'OPĆI DIO'!$C$1)</f>
        <v/>
      </c>
      <c r="M156" s="40" t="str">
        <f t="shared" si="15"/>
        <v/>
      </c>
      <c r="N156" s="40" t="str">
        <f t="shared" si="16"/>
        <v/>
      </c>
    </row>
    <row r="157" spans="1:14">
      <c r="A157" s="39" t="str">
        <f>IF(E157="","",VLOOKUP('OPĆI DIO'!$C$1,'OPĆI DIO'!$O$4:$X$137,10,FALSE))</f>
        <v/>
      </c>
      <c r="B157" s="39" t="str">
        <f>IF(E157="","",VLOOKUP('OPĆI DIO'!$C$1,'OPĆI DIO'!$O$4:$X$137,9,FALSE))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80"/>
      <c r="K157" s="306"/>
      <c r="L157" s="175" t="str">
        <f>IF(E157="","",'OPĆI DIO'!$C$1)</f>
        <v/>
      </c>
      <c r="M157" s="40" t="str">
        <f t="shared" si="15"/>
        <v/>
      </c>
      <c r="N157" s="40" t="str">
        <f t="shared" si="16"/>
        <v/>
      </c>
    </row>
    <row r="158" spans="1:14">
      <c r="A158" s="39" t="str">
        <f>IF(E158="","",VLOOKUP('OPĆI DIO'!$C$1,'OPĆI DIO'!$O$4:$X$137,10,FALSE))</f>
        <v/>
      </c>
      <c r="B158" s="39" t="str">
        <f>IF(E158="","",VLOOKUP('OPĆI DIO'!$C$1,'OPĆI DIO'!$O$4:$X$137,9,FALSE))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80"/>
      <c r="K158" s="306"/>
      <c r="L158" s="175" t="str">
        <f>IF(E158="","",'OPĆI DIO'!$C$1)</f>
        <v/>
      </c>
      <c r="M158" s="40" t="str">
        <f t="shared" si="15"/>
        <v/>
      </c>
      <c r="N158" s="40" t="str">
        <f t="shared" si="16"/>
        <v/>
      </c>
    </row>
    <row r="159" spans="1:14">
      <c r="A159" s="39" t="str">
        <f>IF(E159="","",VLOOKUP('OPĆI DIO'!$C$1,'OPĆI DIO'!$O$4:$X$137,10,FALSE))</f>
        <v/>
      </c>
      <c r="B159" s="39" t="str">
        <f>IF(E159="","",VLOOKUP('OPĆI DIO'!$C$1,'OPĆI DIO'!$O$4:$X$137,9,FALSE))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80"/>
      <c r="K159" s="306"/>
      <c r="L159" s="175" t="str">
        <f>IF(E159="","",'OPĆI DIO'!$C$1)</f>
        <v/>
      </c>
      <c r="M159" s="40" t="str">
        <f t="shared" si="15"/>
        <v/>
      </c>
      <c r="N159" s="40" t="str">
        <f t="shared" si="16"/>
        <v/>
      </c>
    </row>
    <row r="160" spans="1:14">
      <c r="A160" s="39" t="str">
        <f>IF(E160="","",VLOOKUP('OPĆI DIO'!$C$1,'OPĆI DIO'!$O$4:$X$137,10,FALSE))</f>
        <v/>
      </c>
      <c r="B160" s="39" t="str">
        <f>IF(E160="","",VLOOKUP('OPĆI DIO'!$C$1,'OPĆI DIO'!$O$4:$X$137,9,FALSE))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80"/>
      <c r="K160" s="306"/>
      <c r="L160" s="175" t="str">
        <f>IF(E160="","",'OPĆI DIO'!$C$1)</f>
        <v/>
      </c>
      <c r="M160" s="40" t="str">
        <f t="shared" si="15"/>
        <v/>
      </c>
      <c r="N160" s="40" t="str">
        <f t="shared" si="16"/>
        <v/>
      </c>
    </row>
    <row r="161" spans="1:14">
      <c r="A161" s="39" t="str">
        <f>IF(E161="","",VLOOKUP('OPĆI DIO'!$C$1,'OPĆI DIO'!$O$4:$X$137,10,FALSE))</f>
        <v/>
      </c>
      <c r="B161" s="39" t="str">
        <f>IF(E161="","",VLOOKUP('OPĆI DIO'!$C$1,'OPĆI DIO'!$O$4:$X$137,9,FALSE))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80"/>
      <c r="K161" s="306"/>
      <c r="L161" s="175" t="str">
        <f>IF(E161="","",'OPĆI DIO'!$C$1)</f>
        <v/>
      </c>
      <c r="M161" s="40" t="str">
        <f t="shared" si="15"/>
        <v/>
      </c>
      <c r="N161" s="40" t="str">
        <f t="shared" si="16"/>
        <v/>
      </c>
    </row>
    <row r="162" spans="1:14">
      <c r="A162" s="39" t="str">
        <f>IF(E162="","",VLOOKUP('OPĆI DIO'!$C$1,'OPĆI DIO'!$O$4:$X$137,10,FALSE))</f>
        <v/>
      </c>
      <c r="B162" s="39" t="str">
        <f>IF(E162="","",VLOOKUP('OPĆI DIO'!$C$1,'OPĆI DIO'!$O$4:$X$137,9,FALSE))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80"/>
      <c r="K162" s="306"/>
      <c r="L162" s="175" t="str">
        <f>IF(E162="","",'OPĆI DIO'!$C$1)</f>
        <v/>
      </c>
      <c r="M162" s="40" t="str">
        <f t="shared" si="15"/>
        <v/>
      </c>
      <c r="N162" s="40" t="str">
        <f t="shared" si="16"/>
        <v/>
      </c>
    </row>
    <row r="163" spans="1:14">
      <c r="A163" s="39" t="str">
        <f>IF(E163="","",VLOOKUP('OPĆI DIO'!$C$1,'OPĆI DIO'!$O$4:$X$137,10,FALSE))</f>
        <v/>
      </c>
      <c r="B163" s="39" t="str">
        <f>IF(E163="","",VLOOKUP('OPĆI DIO'!$C$1,'OPĆI DIO'!$O$4:$X$137,9,FALSE))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80"/>
      <c r="K163" s="306"/>
      <c r="L163" s="175" t="str">
        <f>IF(E163="","",'OPĆI DIO'!$C$1)</f>
        <v/>
      </c>
      <c r="M163" s="40" t="str">
        <f t="shared" si="15"/>
        <v/>
      </c>
      <c r="N163" s="40" t="str">
        <f t="shared" si="16"/>
        <v/>
      </c>
    </row>
    <row r="164" spans="1:14">
      <c r="A164" s="39" t="str">
        <f>IF(E164="","",VLOOKUP('OPĆI DIO'!$C$1,'OPĆI DIO'!$O$4:$X$137,10,FALSE))</f>
        <v/>
      </c>
      <c r="B164" s="39" t="str">
        <f>IF(E164="","",VLOOKUP('OPĆI DIO'!$C$1,'OPĆI DIO'!$O$4:$X$137,9,FALSE))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80"/>
      <c r="K164" s="306"/>
      <c r="L164" s="175" t="str">
        <f>IF(E164="","",'OPĆI DIO'!$C$1)</f>
        <v/>
      </c>
      <c r="M164" s="40" t="str">
        <f t="shared" si="15"/>
        <v/>
      </c>
      <c r="N164" s="40" t="str">
        <f t="shared" si="16"/>
        <v/>
      </c>
    </row>
    <row r="165" spans="1:14">
      <c r="A165" s="39" t="str">
        <f>IF(E165="","",VLOOKUP('OPĆI DIO'!$C$1,'OPĆI DIO'!$O$4:$X$137,10,FALSE))</f>
        <v/>
      </c>
      <c r="B165" s="39" t="str">
        <f>IF(E165="","",VLOOKUP('OPĆI DIO'!$C$1,'OPĆI DIO'!$O$4:$X$137,9,FALSE))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80"/>
      <c r="K165" s="306"/>
      <c r="L165" s="175" t="str">
        <f>IF(E165="","",'OPĆI DIO'!$C$1)</f>
        <v/>
      </c>
      <c r="M165" s="40" t="str">
        <f t="shared" si="15"/>
        <v/>
      </c>
      <c r="N165" s="40" t="str">
        <f t="shared" si="16"/>
        <v/>
      </c>
    </row>
    <row r="166" spans="1:14">
      <c r="A166" s="39" t="str">
        <f>IF(E166="","",VLOOKUP('OPĆI DIO'!$C$1,'OPĆI DIO'!$O$4:$X$137,10,FALSE))</f>
        <v/>
      </c>
      <c r="B166" s="39" t="str">
        <f>IF(E166="","",VLOOKUP('OPĆI DIO'!$C$1,'OPĆI DIO'!$O$4:$X$137,9,FALSE))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80"/>
      <c r="K166" s="306"/>
      <c r="L166" s="175" t="str">
        <f>IF(E166="","",'OPĆI DIO'!$C$1)</f>
        <v/>
      </c>
      <c r="M166" s="40" t="str">
        <f t="shared" si="15"/>
        <v/>
      </c>
      <c r="N166" s="40" t="str">
        <f t="shared" si="16"/>
        <v/>
      </c>
    </row>
    <row r="167" spans="1:14">
      <c r="A167" s="39" t="str">
        <f>IF(E167="","",VLOOKUP('OPĆI DIO'!$C$1,'OPĆI DIO'!$O$4:$X$137,10,FALSE))</f>
        <v/>
      </c>
      <c r="B167" s="39" t="str">
        <f>IF(E167="","",VLOOKUP('OPĆI DIO'!$C$1,'OPĆI DIO'!$O$4:$X$137,9,FALSE))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80"/>
      <c r="K167" s="306"/>
      <c r="L167" s="175" t="str">
        <f>IF(E167="","",'OPĆI DIO'!$C$1)</f>
        <v/>
      </c>
      <c r="M167" s="40" t="str">
        <f t="shared" si="15"/>
        <v/>
      </c>
      <c r="N167" s="40" t="str">
        <f t="shared" si="16"/>
        <v/>
      </c>
    </row>
    <row r="168" spans="1:14">
      <c r="A168" s="39" t="str">
        <f>IF(E168="","",VLOOKUP('OPĆI DIO'!$C$1,'OPĆI DIO'!$O$4:$X$137,10,FALSE))</f>
        <v/>
      </c>
      <c r="B168" s="39" t="str">
        <f>IF(E168="","",VLOOKUP('OPĆI DIO'!$C$1,'OPĆI DIO'!$O$4:$X$137,9,FALSE))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80"/>
      <c r="K168" s="306"/>
      <c r="L168" s="175" t="str">
        <f>IF(E168="","",'OPĆI DIO'!$C$1)</f>
        <v/>
      </c>
      <c r="M168" s="40" t="str">
        <f t="shared" si="15"/>
        <v/>
      </c>
      <c r="N168" s="40" t="str">
        <f t="shared" si="16"/>
        <v/>
      </c>
    </row>
    <row r="169" spans="1:14">
      <c r="A169" s="39" t="str">
        <f>IF(E169="","",VLOOKUP('OPĆI DIO'!$C$1,'OPĆI DIO'!$O$4:$X$137,10,FALSE))</f>
        <v/>
      </c>
      <c r="B169" s="39" t="str">
        <f>IF(E169="","",VLOOKUP('OPĆI DIO'!$C$1,'OPĆI DIO'!$O$4:$X$137,9,FALSE))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80"/>
      <c r="K169" s="306"/>
      <c r="L169" s="175" t="str">
        <f>IF(E169="","",'OPĆI DIO'!$C$1)</f>
        <v/>
      </c>
      <c r="M169" s="40" t="str">
        <f t="shared" si="15"/>
        <v/>
      </c>
      <c r="N169" s="40" t="str">
        <f t="shared" si="16"/>
        <v/>
      </c>
    </row>
    <row r="170" spans="1:14">
      <c r="A170" s="39" t="str">
        <f>IF(E170="","",VLOOKUP('OPĆI DIO'!$C$1,'OPĆI DIO'!$O$4:$X$137,10,FALSE))</f>
        <v/>
      </c>
      <c r="B170" s="39" t="str">
        <f>IF(E170="","",VLOOKUP('OPĆI DIO'!$C$1,'OPĆI DIO'!$O$4:$X$137,9,FALSE))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80"/>
      <c r="K170" s="306"/>
      <c r="L170" s="175" t="str">
        <f>IF(E170="","",'OPĆI DIO'!$C$1)</f>
        <v/>
      </c>
      <c r="M170" s="40" t="str">
        <f t="shared" si="15"/>
        <v/>
      </c>
      <c r="N170" s="40" t="str">
        <f t="shared" si="16"/>
        <v/>
      </c>
    </row>
    <row r="171" spans="1:14">
      <c r="A171" s="39" t="str">
        <f>IF(E171="","",VLOOKUP('OPĆI DIO'!$C$1,'OPĆI DIO'!$O$4:$X$137,10,FALSE))</f>
        <v/>
      </c>
      <c r="B171" s="39" t="str">
        <f>IF(E171="","",VLOOKUP('OPĆI DIO'!$C$1,'OPĆI DIO'!$O$4:$X$137,9,FALSE))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80"/>
      <c r="K171" s="306"/>
      <c r="L171" s="175" t="str">
        <f>IF(E171="","",'OPĆI DIO'!$C$1)</f>
        <v/>
      </c>
      <c r="M171" s="40" t="str">
        <f t="shared" si="15"/>
        <v/>
      </c>
      <c r="N171" s="40" t="str">
        <f t="shared" si="16"/>
        <v/>
      </c>
    </row>
    <row r="172" spans="1:14">
      <c r="A172" s="39" t="str">
        <f>IF(E172="","",VLOOKUP('OPĆI DIO'!$C$1,'OPĆI DIO'!$O$4:$X$137,10,FALSE))</f>
        <v/>
      </c>
      <c r="B172" s="39" t="str">
        <f>IF(E172="","",VLOOKUP('OPĆI DIO'!$C$1,'OPĆI DIO'!$O$4:$X$137,9,FALSE))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80"/>
      <c r="K172" s="306"/>
      <c r="L172" s="175" t="str">
        <f>IF(E172="","",'OPĆI DIO'!$C$1)</f>
        <v/>
      </c>
      <c r="M172" s="40" t="str">
        <f t="shared" si="15"/>
        <v/>
      </c>
      <c r="N172" s="40" t="str">
        <f t="shared" si="16"/>
        <v/>
      </c>
    </row>
    <row r="173" spans="1:14">
      <c r="A173" s="39" t="str">
        <f>IF(E173="","",VLOOKUP('OPĆI DIO'!$C$1,'OPĆI DIO'!$O$4:$X$137,10,FALSE))</f>
        <v/>
      </c>
      <c r="B173" s="39" t="str">
        <f>IF(E173="","",VLOOKUP('OPĆI DIO'!$C$1,'OPĆI DIO'!$O$4:$X$137,9,FALSE))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80"/>
      <c r="K173" s="306"/>
      <c r="L173" s="175" t="str">
        <f>IF(E173="","",'OPĆI DIO'!$C$1)</f>
        <v/>
      </c>
      <c r="M173" s="40" t="str">
        <f t="shared" si="15"/>
        <v/>
      </c>
      <c r="N173" s="40" t="str">
        <f t="shared" si="16"/>
        <v/>
      </c>
    </row>
    <row r="174" spans="1:14">
      <c r="A174" s="39" t="str">
        <f>IF(E174="","",VLOOKUP('OPĆI DIO'!$C$1,'OPĆI DIO'!$O$4:$X$137,10,FALSE))</f>
        <v/>
      </c>
      <c r="B174" s="39" t="str">
        <f>IF(E174="","",VLOOKUP('OPĆI DIO'!$C$1,'OPĆI DIO'!$O$4:$X$137,9,FALSE))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80"/>
      <c r="K174" s="306"/>
      <c r="L174" s="175" t="str">
        <f>IF(E174="","",'OPĆI DIO'!$C$1)</f>
        <v/>
      </c>
      <c r="M174" s="40" t="str">
        <f t="shared" si="15"/>
        <v/>
      </c>
      <c r="N174" s="40" t="str">
        <f t="shared" si="16"/>
        <v/>
      </c>
    </row>
    <row r="175" spans="1:14">
      <c r="A175" s="39" t="str">
        <f>IF(E175="","",VLOOKUP('OPĆI DIO'!$C$1,'OPĆI DIO'!$O$4:$X$137,10,FALSE))</f>
        <v/>
      </c>
      <c r="B175" s="39" t="str">
        <f>IF(E175="","",VLOOKUP('OPĆI DIO'!$C$1,'OPĆI DIO'!$O$4:$X$137,9,FALSE))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80"/>
      <c r="K175" s="306"/>
      <c r="L175" s="175" t="str">
        <f>IF(E175="","",'OPĆI DIO'!$C$1)</f>
        <v/>
      </c>
      <c r="M175" s="40" t="str">
        <f t="shared" si="15"/>
        <v/>
      </c>
      <c r="N175" s="40" t="str">
        <f t="shared" si="16"/>
        <v/>
      </c>
    </row>
    <row r="176" spans="1:14">
      <c r="A176" s="39" t="str">
        <f>IF(E176="","",VLOOKUP('OPĆI DIO'!$C$1,'OPĆI DIO'!$O$4:$X$137,10,FALSE))</f>
        <v/>
      </c>
      <c r="B176" s="39" t="str">
        <f>IF(E176="","",VLOOKUP('OPĆI DIO'!$C$1,'OPĆI DIO'!$O$4:$X$137,9,FALSE))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80"/>
      <c r="K176" s="306"/>
      <c r="L176" s="175" t="str">
        <f>IF(E176="","",'OPĆI DIO'!$C$1)</f>
        <v/>
      </c>
      <c r="M176" s="40" t="str">
        <f t="shared" si="15"/>
        <v/>
      </c>
      <c r="N176" s="40" t="str">
        <f t="shared" si="16"/>
        <v/>
      </c>
    </row>
    <row r="177" spans="1:14">
      <c r="A177" s="39" t="str">
        <f>IF(E177="","",VLOOKUP('OPĆI DIO'!$C$1,'OPĆI DIO'!$O$4:$X$137,10,FALSE))</f>
        <v/>
      </c>
      <c r="B177" s="39" t="str">
        <f>IF(E177="","",VLOOKUP('OPĆI DIO'!$C$1,'OPĆI DIO'!$O$4:$X$137,9,FALSE))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80"/>
      <c r="K177" s="306"/>
      <c r="L177" s="175" t="str">
        <f>IF(E177="","",'OPĆI DIO'!$C$1)</f>
        <v/>
      </c>
      <c r="M177" s="40" t="str">
        <f t="shared" si="15"/>
        <v/>
      </c>
      <c r="N177" s="40" t="str">
        <f t="shared" si="16"/>
        <v/>
      </c>
    </row>
    <row r="178" spans="1:14">
      <c r="A178" s="39" t="str">
        <f>IF(E178="","",VLOOKUP('OPĆI DIO'!$C$1,'OPĆI DIO'!$O$4:$X$137,10,FALSE))</f>
        <v/>
      </c>
      <c r="B178" s="39" t="str">
        <f>IF(E178="","",VLOOKUP('OPĆI DIO'!$C$1,'OPĆI DIO'!$O$4:$X$137,9,FALSE))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80"/>
      <c r="K178" s="306"/>
      <c r="L178" s="175" t="str">
        <f>IF(E178="","",'OPĆI DIO'!$C$1)</f>
        <v/>
      </c>
      <c r="M178" s="40" t="str">
        <f t="shared" si="15"/>
        <v/>
      </c>
      <c r="N178" s="40" t="str">
        <f t="shared" si="16"/>
        <v/>
      </c>
    </row>
    <row r="179" spans="1:14">
      <c r="A179" s="39" t="str">
        <f>IF(E179="","",VLOOKUP('OPĆI DIO'!$C$1,'OPĆI DIO'!$O$4:$X$137,10,FALSE))</f>
        <v/>
      </c>
      <c r="B179" s="39" t="str">
        <f>IF(E179="","",VLOOKUP('OPĆI DIO'!$C$1,'OPĆI DIO'!$O$4:$X$137,9,FALSE))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80"/>
      <c r="K179" s="306"/>
      <c r="L179" s="175" t="str">
        <f>IF(E179="","",'OPĆI DIO'!$C$1)</f>
        <v/>
      </c>
      <c r="M179" s="40" t="str">
        <f t="shared" si="15"/>
        <v/>
      </c>
      <c r="N179" s="40" t="str">
        <f t="shared" si="16"/>
        <v/>
      </c>
    </row>
    <row r="180" spans="1:14">
      <c r="A180" s="39" t="str">
        <f>IF(E180="","",VLOOKUP('OPĆI DIO'!$C$1,'OPĆI DIO'!$O$4:$X$137,10,FALSE))</f>
        <v/>
      </c>
      <c r="B180" s="39" t="str">
        <f>IF(E180="","",VLOOKUP('OPĆI DIO'!$C$1,'OPĆI DIO'!$O$4:$X$137,9,FALSE))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80"/>
      <c r="K180" s="306"/>
      <c r="L180" s="175" t="str">
        <f>IF(E180="","",'OPĆI DIO'!$C$1)</f>
        <v/>
      </c>
      <c r="M180" s="40" t="str">
        <f t="shared" si="15"/>
        <v/>
      </c>
      <c r="N180" s="40" t="str">
        <f t="shared" si="16"/>
        <v/>
      </c>
    </row>
    <row r="181" spans="1:14">
      <c r="A181" s="39" t="str">
        <f>IF(E181="","",VLOOKUP('OPĆI DIO'!$C$1,'OPĆI DIO'!$O$4:$X$137,10,FALSE))</f>
        <v/>
      </c>
      <c r="B181" s="39" t="str">
        <f>IF(E181="","",VLOOKUP('OPĆI DIO'!$C$1,'OPĆI DIO'!$O$4:$X$137,9,FALSE))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80"/>
      <c r="K181" s="306"/>
      <c r="L181" s="175" t="str">
        <f>IF(E181="","",'OPĆI DIO'!$C$1)</f>
        <v/>
      </c>
      <c r="M181" s="40" t="str">
        <f t="shared" si="15"/>
        <v/>
      </c>
      <c r="N181" s="40" t="str">
        <f t="shared" si="16"/>
        <v/>
      </c>
    </row>
    <row r="182" spans="1:14">
      <c r="A182" s="39" t="str">
        <f>IF(E182="","",VLOOKUP('OPĆI DIO'!$C$1,'OPĆI DIO'!$O$4:$X$137,10,FALSE))</f>
        <v/>
      </c>
      <c r="B182" s="39" t="str">
        <f>IF(E182="","",VLOOKUP('OPĆI DIO'!$C$1,'OPĆI DIO'!$O$4:$X$137,9,FALSE))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80"/>
      <c r="K182" s="306"/>
      <c r="L182" s="175" t="str">
        <f>IF(E182="","",'OPĆI DIO'!$C$1)</f>
        <v/>
      </c>
      <c r="M182" s="40" t="str">
        <f t="shared" si="15"/>
        <v/>
      </c>
      <c r="N182" s="40" t="str">
        <f t="shared" si="16"/>
        <v/>
      </c>
    </row>
    <row r="183" spans="1:14">
      <c r="A183" s="39" t="str">
        <f>IF(E183="","",VLOOKUP('OPĆI DIO'!$C$1,'OPĆI DIO'!$O$4:$X$137,10,FALSE))</f>
        <v/>
      </c>
      <c r="B183" s="39" t="str">
        <f>IF(E183="","",VLOOKUP('OPĆI DIO'!$C$1,'OPĆI DIO'!$O$4:$X$137,9,FALSE))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80"/>
      <c r="K183" s="306"/>
      <c r="L183" s="175" t="str">
        <f>IF(E183="","",'OPĆI DIO'!$C$1)</f>
        <v/>
      </c>
      <c r="M183" s="40" t="str">
        <f t="shared" si="15"/>
        <v/>
      </c>
      <c r="N183" s="40" t="str">
        <f t="shared" si="16"/>
        <v/>
      </c>
    </row>
    <row r="184" spans="1:14">
      <c r="A184" s="39" t="str">
        <f>IF(E184="","",VLOOKUP('OPĆI DIO'!$C$1,'OPĆI DIO'!$O$4:$X$137,10,FALSE))</f>
        <v/>
      </c>
      <c r="B184" s="39" t="str">
        <f>IF(E184="","",VLOOKUP('OPĆI DIO'!$C$1,'OPĆI DIO'!$O$4:$X$137,9,FALSE))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80"/>
      <c r="K184" s="306"/>
      <c r="L184" s="175" t="str">
        <f>IF(E184="","",'OPĆI DIO'!$C$1)</f>
        <v/>
      </c>
      <c r="M184" s="40" t="str">
        <f t="shared" si="15"/>
        <v/>
      </c>
      <c r="N184" s="40" t="str">
        <f t="shared" si="16"/>
        <v/>
      </c>
    </row>
    <row r="185" spans="1:14">
      <c r="A185" s="39" t="str">
        <f>IF(E185="","",VLOOKUP('OPĆI DIO'!$C$1,'OPĆI DIO'!$O$4:$X$137,10,FALSE))</f>
        <v/>
      </c>
      <c r="B185" s="39" t="str">
        <f>IF(E185="","",VLOOKUP('OPĆI DIO'!$C$1,'OPĆI DIO'!$O$4:$X$137,9,FALSE))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80"/>
      <c r="K185" s="306"/>
      <c r="L185" s="175" t="str">
        <f>IF(E185="","",'OPĆI DIO'!$C$1)</f>
        <v/>
      </c>
      <c r="M185" s="40" t="str">
        <f t="shared" si="15"/>
        <v/>
      </c>
      <c r="N185" s="40" t="str">
        <f t="shared" si="16"/>
        <v/>
      </c>
    </row>
    <row r="186" spans="1:14">
      <c r="A186" s="39" t="str">
        <f>IF(E186="","",VLOOKUP('OPĆI DIO'!$C$1,'OPĆI DIO'!$O$4:$X$137,10,FALSE))</f>
        <v/>
      </c>
      <c r="B186" s="39" t="str">
        <f>IF(E186="","",VLOOKUP('OPĆI DIO'!$C$1,'OPĆI DIO'!$O$4:$X$137,9,FALSE))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80"/>
      <c r="K186" s="306"/>
      <c r="L186" s="175" t="str">
        <f>IF(E186="","",'OPĆI DIO'!$C$1)</f>
        <v/>
      </c>
      <c r="M186" s="40" t="str">
        <f t="shared" si="15"/>
        <v/>
      </c>
      <c r="N186" s="40" t="str">
        <f t="shared" si="16"/>
        <v/>
      </c>
    </row>
    <row r="187" spans="1:14">
      <c r="A187" s="39" t="str">
        <f>IF(E187="","",VLOOKUP('OPĆI DIO'!$C$1,'OPĆI DIO'!$O$4:$X$137,10,FALSE))</f>
        <v/>
      </c>
      <c r="B187" s="39" t="str">
        <f>IF(E187="","",VLOOKUP('OPĆI DIO'!$C$1,'OPĆI DIO'!$O$4:$X$137,9,FALSE))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80"/>
      <c r="K187" s="306"/>
      <c r="L187" s="175" t="str">
        <f>IF(E187="","",'OPĆI DIO'!$C$1)</f>
        <v/>
      </c>
      <c r="M187" s="40" t="str">
        <f t="shared" si="15"/>
        <v/>
      </c>
      <c r="N187" s="40" t="str">
        <f t="shared" si="16"/>
        <v/>
      </c>
    </row>
    <row r="188" spans="1:14">
      <c r="A188" s="39" t="str">
        <f>IF(E188="","",VLOOKUP('OPĆI DIO'!$C$1,'OPĆI DIO'!$O$4:$X$137,10,FALSE))</f>
        <v/>
      </c>
      <c r="B188" s="39" t="str">
        <f>IF(E188="","",VLOOKUP('OPĆI DIO'!$C$1,'OPĆI DIO'!$O$4:$X$137,9,FALSE))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80"/>
      <c r="K188" s="306"/>
      <c r="L188" s="175" t="str">
        <f>IF(E188="","",'OPĆI DIO'!$C$1)</f>
        <v/>
      </c>
      <c r="M188" s="40" t="str">
        <f t="shared" si="15"/>
        <v/>
      </c>
      <c r="N188" s="40" t="str">
        <f t="shared" si="16"/>
        <v/>
      </c>
    </row>
    <row r="189" spans="1:14">
      <c r="A189" s="39" t="str">
        <f>IF(E189="","",VLOOKUP('OPĆI DIO'!$C$1,'OPĆI DIO'!$O$4:$X$137,10,FALSE))</f>
        <v/>
      </c>
      <c r="B189" s="39" t="str">
        <f>IF(E189="","",VLOOKUP('OPĆI DIO'!$C$1,'OPĆI DIO'!$O$4:$X$137,9,FALSE))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80"/>
      <c r="K189" s="306"/>
      <c r="L189" s="175" t="str">
        <f>IF(E189="","",'OPĆI DIO'!$C$1)</f>
        <v/>
      </c>
      <c r="M189" s="40" t="str">
        <f t="shared" si="15"/>
        <v/>
      </c>
      <c r="N189" s="40" t="str">
        <f t="shared" si="16"/>
        <v/>
      </c>
    </row>
    <row r="190" spans="1:14">
      <c r="A190" s="39" t="str">
        <f>IF(E190="","",VLOOKUP('OPĆI DIO'!$C$1,'OPĆI DIO'!$O$4:$X$137,10,FALSE))</f>
        <v/>
      </c>
      <c r="B190" s="39" t="str">
        <f>IF(E190="","",VLOOKUP('OPĆI DIO'!$C$1,'OPĆI DIO'!$O$4:$X$137,9,FALSE))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80"/>
      <c r="K190" s="306"/>
      <c r="L190" s="175" t="str">
        <f>IF(E190="","",'OPĆI DIO'!$C$1)</f>
        <v/>
      </c>
      <c r="M190" s="40" t="str">
        <f t="shared" si="15"/>
        <v/>
      </c>
      <c r="N190" s="40" t="str">
        <f t="shared" si="16"/>
        <v/>
      </c>
    </row>
    <row r="191" spans="1:14">
      <c r="A191" s="39" t="str">
        <f>IF(E191="","",VLOOKUP('OPĆI DIO'!$C$1,'OPĆI DIO'!$O$4:$X$137,10,FALSE))</f>
        <v/>
      </c>
      <c r="B191" s="39" t="str">
        <f>IF(E191="","",VLOOKUP('OPĆI DIO'!$C$1,'OPĆI DIO'!$O$4:$X$137,9,FALSE))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80"/>
      <c r="K191" s="306"/>
      <c r="L191" s="175" t="str">
        <f>IF(E191="","",'OPĆI DIO'!$C$1)</f>
        <v/>
      </c>
      <c r="M191" s="40" t="str">
        <f t="shared" si="15"/>
        <v/>
      </c>
      <c r="N191" s="40" t="str">
        <f t="shared" si="16"/>
        <v/>
      </c>
    </row>
    <row r="192" spans="1:14">
      <c r="A192" s="39" t="str">
        <f>IF(E192="","",VLOOKUP('OPĆI DIO'!$C$1,'OPĆI DIO'!$O$4:$X$137,10,FALSE))</f>
        <v/>
      </c>
      <c r="B192" s="39" t="str">
        <f>IF(E192="","",VLOOKUP('OPĆI DIO'!$C$1,'OPĆI DIO'!$O$4:$X$137,9,FALSE))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80"/>
      <c r="K192" s="306"/>
      <c r="L192" s="175" t="str">
        <f>IF(E192="","",'OPĆI DIO'!$C$1)</f>
        <v/>
      </c>
      <c r="M192" s="40" t="str">
        <f t="shared" si="15"/>
        <v/>
      </c>
      <c r="N192" s="40" t="str">
        <f t="shared" si="16"/>
        <v/>
      </c>
    </row>
    <row r="193" spans="1:14">
      <c r="A193" s="39" t="str">
        <f>IF(E193="","",VLOOKUP('OPĆI DIO'!$C$1,'OPĆI DIO'!$O$4:$X$137,10,FALSE))</f>
        <v/>
      </c>
      <c r="B193" s="39" t="str">
        <f>IF(E193="","",VLOOKUP('OPĆI DIO'!$C$1,'OPĆI DIO'!$O$4:$X$137,9,FALSE))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80"/>
      <c r="K193" s="306"/>
      <c r="L193" s="175" t="str">
        <f>IF(E193="","",'OPĆI DIO'!$C$1)</f>
        <v/>
      </c>
      <c r="M193" s="40" t="str">
        <f t="shared" si="15"/>
        <v/>
      </c>
      <c r="N193" s="40" t="str">
        <f t="shared" si="16"/>
        <v/>
      </c>
    </row>
    <row r="194" spans="1:14">
      <c r="A194" s="39" t="str">
        <f>IF(E194="","",VLOOKUP('OPĆI DIO'!$C$1,'OPĆI DIO'!$O$4:$X$137,10,FALSE))</f>
        <v/>
      </c>
      <c r="B194" s="39" t="str">
        <f>IF(E194="","",VLOOKUP('OPĆI DIO'!$C$1,'OPĆI DIO'!$O$4:$X$137,9,FALSE))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80"/>
      <c r="K194" s="306"/>
      <c r="L194" s="175" t="str">
        <f>IF(E194="","",'OPĆI DIO'!$C$1)</f>
        <v/>
      </c>
      <c r="M194" s="40" t="str">
        <f t="shared" si="15"/>
        <v/>
      </c>
      <c r="N194" s="40" t="str">
        <f t="shared" si="16"/>
        <v/>
      </c>
    </row>
    <row r="195" spans="1:14">
      <c r="A195" s="39" t="str">
        <f>IF(E195="","",VLOOKUP('OPĆI DIO'!$C$1,'OPĆI DIO'!$O$4:$X$137,10,FALSE))</f>
        <v/>
      </c>
      <c r="B195" s="39" t="str">
        <f>IF(E195="","",VLOOKUP('OPĆI DIO'!$C$1,'OPĆI DIO'!$O$4:$X$137,9,FALSE))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80"/>
      <c r="K195" s="306"/>
      <c r="L195" s="175" t="str">
        <f>IF(E195="","",'OPĆI DIO'!$C$1)</f>
        <v/>
      </c>
      <c r="M195" s="40" t="str">
        <f t="shared" si="15"/>
        <v/>
      </c>
      <c r="N195" s="40" t="str">
        <f t="shared" si="16"/>
        <v/>
      </c>
    </row>
    <row r="196" spans="1:14">
      <c r="A196" s="39" t="str">
        <f>IF(E196="","",VLOOKUP('OPĆI DIO'!$C$1,'OPĆI DIO'!$O$4:$X$137,10,FALSE))</f>
        <v/>
      </c>
      <c r="B196" s="39" t="str">
        <f>IF(E196="","",VLOOKUP('OPĆI DIO'!$C$1,'OPĆI DIO'!$O$4:$X$137,9,FALSE))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80"/>
      <c r="K196" s="306"/>
      <c r="L196" s="175" t="str">
        <f>IF(E196="","",'OPĆI DIO'!$C$1)</f>
        <v/>
      </c>
      <c r="M196" s="40" t="str">
        <f t="shared" ref="M196:M259" si="20">LEFT(E196,2)</f>
        <v/>
      </c>
      <c r="N196" s="40" t="str">
        <f t="shared" ref="N196:N259" si="21">LEFT(E196,3)</f>
        <v/>
      </c>
    </row>
    <row r="197" spans="1:14">
      <c r="A197" s="39" t="str">
        <f>IF(E197="","",VLOOKUP('OPĆI DIO'!$C$1,'OPĆI DIO'!$O$4:$X$137,10,FALSE))</f>
        <v/>
      </c>
      <c r="B197" s="39" t="str">
        <f>IF(E197="","",VLOOKUP('OPĆI DIO'!$C$1,'OPĆI DIO'!$O$4:$X$137,9,FALSE))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80"/>
      <c r="K197" s="306"/>
      <c r="L197" s="175" t="str">
        <f>IF(E197="","",'OPĆI DIO'!$C$1)</f>
        <v/>
      </c>
      <c r="M197" s="40" t="str">
        <f t="shared" si="20"/>
        <v/>
      </c>
      <c r="N197" s="40" t="str">
        <f t="shared" si="21"/>
        <v/>
      </c>
    </row>
    <row r="198" spans="1:14">
      <c r="A198" s="39" t="str">
        <f>IF(E198="","",VLOOKUP('OPĆI DIO'!$C$1,'OPĆI DIO'!$O$4:$X$137,10,FALSE))</f>
        <v/>
      </c>
      <c r="B198" s="39" t="str">
        <f>IF(E198="","",VLOOKUP('OPĆI DIO'!$C$1,'OPĆI DIO'!$O$4:$X$137,9,FALSE))</f>
        <v/>
      </c>
      <c r="C198" s="82" t="str">
        <f t="shared" ref="C198:C261" si="22">IFERROR(VLOOKUP(E198,$S$6:$V$113,3,FALSE),"")</f>
        <v/>
      </c>
      <c r="D198" s="38" t="str">
        <f t="shared" ref="D198:D261" si="23">IFERROR(VLOOKUP(E198,$S$6:$V$113,4,FALSE),"")</f>
        <v/>
      </c>
      <c r="E198" s="49"/>
      <c r="F198" s="85" t="str">
        <f t="shared" ref="F198:F261" si="24">IFERROR(VLOOKUP(E198,$S$6:$V$113,2,FALSE),"")</f>
        <v/>
      </c>
      <c r="G198" s="80"/>
      <c r="H198" s="80"/>
      <c r="I198" s="80"/>
      <c r="J198" s="80"/>
      <c r="K198" s="306"/>
      <c r="L198" s="175" t="str">
        <f>IF(E198="","",'OPĆI DIO'!$C$1)</f>
        <v/>
      </c>
      <c r="M198" s="40" t="str">
        <f t="shared" si="20"/>
        <v/>
      </c>
      <c r="N198" s="40" t="str">
        <f t="shared" si="21"/>
        <v/>
      </c>
    </row>
    <row r="199" spans="1:14">
      <c r="A199" s="39" t="str">
        <f>IF(E199="","",VLOOKUP('OPĆI DIO'!$C$1,'OPĆI DIO'!$O$4:$X$137,10,FALSE))</f>
        <v/>
      </c>
      <c r="B199" s="39" t="str">
        <f>IF(E199="","",VLOOKUP('OPĆI DIO'!$C$1,'OPĆI DIO'!$O$4:$X$137,9,FALSE))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80"/>
      <c r="K199" s="306"/>
      <c r="L199" s="175" t="str">
        <f>IF(E199="","",'OPĆI DIO'!$C$1)</f>
        <v/>
      </c>
      <c r="M199" s="40" t="str">
        <f t="shared" si="20"/>
        <v/>
      </c>
      <c r="N199" s="40" t="str">
        <f t="shared" si="21"/>
        <v/>
      </c>
    </row>
    <row r="200" spans="1:14">
      <c r="A200" s="39" t="str">
        <f>IF(E200="","",VLOOKUP('OPĆI DIO'!$C$1,'OPĆI DIO'!$O$4:$X$137,10,FALSE))</f>
        <v/>
      </c>
      <c r="B200" s="39" t="str">
        <f>IF(E200="","",VLOOKUP('OPĆI DIO'!$C$1,'OPĆI DIO'!$O$4:$X$137,9,FALSE))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80"/>
      <c r="K200" s="306"/>
      <c r="L200" s="175" t="str">
        <f>IF(E200="","",'OPĆI DIO'!$C$1)</f>
        <v/>
      </c>
      <c r="M200" s="40" t="str">
        <f t="shared" si="20"/>
        <v/>
      </c>
      <c r="N200" s="40" t="str">
        <f t="shared" si="21"/>
        <v/>
      </c>
    </row>
    <row r="201" spans="1:14">
      <c r="A201" s="39" t="str">
        <f>IF(E201="","",VLOOKUP('OPĆI DIO'!$C$1,'OPĆI DIO'!$O$4:$X$137,10,FALSE))</f>
        <v/>
      </c>
      <c r="B201" s="39" t="str">
        <f>IF(E201="","",VLOOKUP('OPĆI DIO'!$C$1,'OPĆI DIO'!$O$4:$X$137,9,FALSE))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80"/>
      <c r="K201" s="306"/>
      <c r="L201" s="175" t="str">
        <f>IF(E201="","",'OPĆI DIO'!$C$1)</f>
        <v/>
      </c>
      <c r="M201" s="40" t="str">
        <f t="shared" si="20"/>
        <v/>
      </c>
      <c r="N201" s="40" t="str">
        <f t="shared" si="21"/>
        <v/>
      </c>
    </row>
    <row r="202" spans="1:14">
      <c r="A202" s="39" t="str">
        <f>IF(E202="","",VLOOKUP('OPĆI DIO'!$C$1,'OPĆI DIO'!$O$4:$X$137,10,FALSE))</f>
        <v/>
      </c>
      <c r="B202" s="39" t="str">
        <f>IF(E202="","",VLOOKUP('OPĆI DIO'!$C$1,'OPĆI DIO'!$O$4:$X$137,9,FALSE))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80"/>
      <c r="K202" s="306"/>
      <c r="L202" s="175" t="str">
        <f>IF(E202="","",'OPĆI DIO'!$C$1)</f>
        <v/>
      </c>
      <c r="M202" s="40" t="str">
        <f t="shared" si="20"/>
        <v/>
      </c>
      <c r="N202" s="40" t="str">
        <f t="shared" si="21"/>
        <v/>
      </c>
    </row>
    <row r="203" spans="1:14">
      <c r="A203" s="39" t="str">
        <f>IF(E203="","",VLOOKUP('OPĆI DIO'!$C$1,'OPĆI DIO'!$O$4:$X$137,10,FALSE))</f>
        <v/>
      </c>
      <c r="B203" s="39" t="str">
        <f>IF(E203="","",VLOOKUP('OPĆI DIO'!$C$1,'OPĆI DIO'!$O$4:$X$137,9,FALSE))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80"/>
      <c r="K203" s="306"/>
      <c r="L203" s="175" t="str">
        <f>IF(E203="","",'OPĆI DIO'!$C$1)</f>
        <v/>
      </c>
      <c r="M203" s="40" t="str">
        <f t="shared" si="20"/>
        <v/>
      </c>
      <c r="N203" s="40" t="str">
        <f t="shared" si="21"/>
        <v/>
      </c>
    </row>
    <row r="204" spans="1:14">
      <c r="A204" s="39" t="str">
        <f>IF(E204="","",VLOOKUP('OPĆI DIO'!$C$1,'OPĆI DIO'!$O$4:$X$137,10,FALSE))</f>
        <v/>
      </c>
      <c r="B204" s="39" t="str">
        <f>IF(E204="","",VLOOKUP('OPĆI DIO'!$C$1,'OPĆI DIO'!$O$4:$X$137,9,FALSE))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80"/>
      <c r="K204" s="306"/>
      <c r="L204" s="175" t="str">
        <f>IF(E204="","",'OPĆI DIO'!$C$1)</f>
        <v/>
      </c>
      <c r="M204" s="40" t="str">
        <f t="shared" si="20"/>
        <v/>
      </c>
      <c r="N204" s="40" t="str">
        <f t="shared" si="21"/>
        <v/>
      </c>
    </row>
    <row r="205" spans="1:14">
      <c r="A205" s="39" t="str">
        <f>IF(E205="","",VLOOKUP('OPĆI DIO'!$C$1,'OPĆI DIO'!$O$4:$X$137,10,FALSE))</f>
        <v/>
      </c>
      <c r="B205" s="39" t="str">
        <f>IF(E205="","",VLOOKUP('OPĆI DIO'!$C$1,'OPĆI DIO'!$O$4:$X$137,9,FALSE))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80"/>
      <c r="K205" s="306"/>
      <c r="L205" s="175" t="str">
        <f>IF(E205="","",'OPĆI DIO'!$C$1)</f>
        <v/>
      </c>
      <c r="M205" s="40" t="str">
        <f t="shared" si="20"/>
        <v/>
      </c>
      <c r="N205" s="40" t="str">
        <f t="shared" si="21"/>
        <v/>
      </c>
    </row>
    <row r="206" spans="1:14">
      <c r="A206" s="39" t="str">
        <f>IF(E206="","",VLOOKUP('OPĆI DIO'!$C$1,'OPĆI DIO'!$O$4:$X$137,10,FALSE))</f>
        <v/>
      </c>
      <c r="B206" s="39" t="str">
        <f>IF(E206="","",VLOOKUP('OPĆI DIO'!$C$1,'OPĆI DIO'!$O$4:$X$137,9,FALSE))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80"/>
      <c r="K206" s="306"/>
      <c r="L206" s="175" t="str">
        <f>IF(E206="","",'OPĆI DIO'!$C$1)</f>
        <v/>
      </c>
      <c r="M206" s="40" t="str">
        <f t="shared" si="20"/>
        <v/>
      </c>
      <c r="N206" s="40" t="str">
        <f t="shared" si="21"/>
        <v/>
      </c>
    </row>
    <row r="207" spans="1:14">
      <c r="A207" s="39" t="str">
        <f>IF(E207="","",VLOOKUP('OPĆI DIO'!$C$1,'OPĆI DIO'!$O$4:$X$137,10,FALSE))</f>
        <v/>
      </c>
      <c r="B207" s="39" t="str">
        <f>IF(E207="","",VLOOKUP('OPĆI DIO'!$C$1,'OPĆI DIO'!$O$4:$X$137,9,FALSE))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80"/>
      <c r="K207" s="306"/>
      <c r="L207" s="175" t="str">
        <f>IF(E207="","",'OPĆI DIO'!$C$1)</f>
        <v/>
      </c>
      <c r="M207" s="40" t="str">
        <f t="shared" si="20"/>
        <v/>
      </c>
      <c r="N207" s="40" t="str">
        <f t="shared" si="21"/>
        <v/>
      </c>
    </row>
    <row r="208" spans="1:14">
      <c r="A208" s="39" t="str">
        <f>IF(E208="","",VLOOKUP('OPĆI DIO'!$C$1,'OPĆI DIO'!$O$4:$X$137,10,FALSE))</f>
        <v/>
      </c>
      <c r="B208" s="39" t="str">
        <f>IF(E208="","",VLOOKUP('OPĆI DIO'!$C$1,'OPĆI DIO'!$O$4:$X$137,9,FALSE))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80"/>
      <c r="K208" s="306"/>
      <c r="L208" s="175" t="str">
        <f>IF(E208="","",'OPĆI DIO'!$C$1)</f>
        <v/>
      </c>
      <c r="M208" s="40" t="str">
        <f t="shared" si="20"/>
        <v/>
      </c>
      <c r="N208" s="40" t="str">
        <f t="shared" si="21"/>
        <v/>
      </c>
    </row>
    <row r="209" spans="1:14">
      <c r="A209" s="39" t="str">
        <f>IF(E209="","",VLOOKUP('OPĆI DIO'!$C$1,'OPĆI DIO'!$O$4:$X$137,10,FALSE))</f>
        <v/>
      </c>
      <c r="B209" s="39" t="str">
        <f>IF(E209="","",VLOOKUP('OPĆI DIO'!$C$1,'OPĆI DIO'!$O$4:$X$137,9,FALSE))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80"/>
      <c r="K209" s="306"/>
      <c r="L209" s="175" t="str">
        <f>IF(E209="","",'OPĆI DIO'!$C$1)</f>
        <v/>
      </c>
      <c r="M209" s="40" t="str">
        <f t="shared" si="20"/>
        <v/>
      </c>
      <c r="N209" s="40" t="str">
        <f t="shared" si="21"/>
        <v/>
      </c>
    </row>
    <row r="210" spans="1:14">
      <c r="A210" s="39" t="str">
        <f>IF(E210="","",VLOOKUP('OPĆI DIO'!$C$1,'OPĆI DIO'!$O$4:$X$137,10,FALSE))</f>
        <v/>
      </c>
      <c r="B210" s="39" t="str">
        <f>IF(E210="","",VLOOKUP('OPĆI DIO'!$C$1,'OPĆI DIO'!$O$4:$X$137,9,FALSE))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80"/>
      <c r="K210" s="306"/>
      <c r="L210" s="175" t="str">
        <f>IF(E210="","",'OPĆI DIO'!$C$1)</f>
        <v/>
      </c>
      <c r="M210" s="40" t="str">
        <f t="shared" si="20"/>
        <v/>
      </c>
      <c r="N210" s="40" t="str">
        <f t="shared" si="21"/>
        <v/>
      </c>
    </row>
    <row r="211" spans="1:14">
      <c r="A211" s="39" t="str">
        <f>IF(E211="","",VLOOKUP('OPĆI DIO'!$C$1,'OPĆI DIO'!$O$4:$X$137,10,FALSE))</f>
        <v/>
      </c>
      <c r="B211" s="39" t="str">
        <f>IF(E211="","",VLOOKUP('OPĆI DIO'!$C$1,'OPĆI DIO'!$O$4:$X$137,9,FALSE))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80"/>
      <c r="K211" s="306"/>
      <c r="L211" s="175" t="str">
        <f>IF(E211="","",'OPĆI DIO'!$C$1)</f>
        <v/>
      </c>
      <c r="M211" s="40" t="str">
        <f t="shared" si="20"/>
        <v/>
      </c>
      <c r="N211" s="40" t="str">
        <f t="shared" si="21"/>
        <v/>
      </c>
    </row>
    <row r="212" spans="1:14">
      <c r="A212" s="39" t="str">
        <f>IF(E212="","",VLOOKUP('OPĆI DIO'!$C$1,'OPĆI DIO'!$O$4:$X$137,10,FALSE))</f>
        <v/>
      </c>
      <c r="B212" s="39" t="str">
        <f>IF(E212="","",VLOOKUP('OPĆI DIO'!$C$1,'OPĆI DIO'!$O$4:$X$137,9,FALSE))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80"/>
      <c r="K212" s="306"/>
      <c r="L212" s="175" t="str">
        <f>IF(E212="","",'OPĆI DIO'!$C$1)</f>
        <v/>
      </c>
      <c r="M212" s="40" t="str">
        <f t="shared" si="20"/>
        <v/>
      </c>
      <c r="N212" s="40" t="str">
        <f t="shared" si="21"/>
        <v/>
      </c>
    </row>
    <row r="213" spans="1:14">
      <c r="A213" s="39" t="str">
        <f>IF(E213="","",VLOOKUP('OPĆI DIO'!$C$1,'OPĆI DIO'!$O$4:$X$137,10,FALSE))</f>
        <v/>
      </c>
      <c r="B213" s="39" t="str">
        <f>IF(E213="","",VLOOKUP('OPĆI DIO'!$C$1,'OPĆI DIO'!$O$4:$X$137,9,FALSE))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80"/>
      <c r="K213" s="306"/>
      <c r="L213" s="175" t="str">
        <f>IF(E213="","",'OPĆI DIO'!$C$1)</f>
        <v/>
      </c>
      <c r="M213" s="40" t="str">
        <f t="shared" si="20"/>
        <v/>
      </c>
      <c r="N213" s="40" t="str">
        <f t="shared" si="21"/>
        <v/>
      </c>
    </row>
    <row r="214" spans="1:14">
      <c r="A214" s="39" t="str">
        <f>IF(E214="","",VLOOKUP('OPĆI DIO'!$C$1,'OPĆI DIO'!$O$4:$X$137,10,FALSE))</f>
        <v/>
      </c>
      <c r="B214" s="39" t="str">
        <f>IF(E214="","",VLOOKUP('OPĆI DIO'!$C$1,'OPĆI DIO'!$O$4:$X$137,9,FALSE))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80"/>
      <c r="K214" s="306"/>
      <c r="L214" s="175" t="str">
        <f>IF(E214="","",'OPĆI DIO'!$C$1)</f>
        <v/>
      </c>
      <c r="M214" s="40" t="str">
        <f t="shared" si="20"/>
        <v/>
      </c>
      <c r="N214" s="40" t="str">
        <f t="shared" si="21"/>
        <v/>
      </c>
    </row>
    <row r="215" spans="1:14">
      <c r="A215" s="39" t="str">
        <f>IF(E215="","",VLOOKUP('OPĆI DIO'!$C$1,'OPĆI DIO'!$O$4:$X$137,10,FALSE))</f>
        <v/>
      </c>
      <c r="B215" s="39" t="str">
        <f>IF(E215="","",VLOOKUP('OPĆI DIO'!$C$1,'OPĆI DIO'!$O$4:$X$137,9,FALSE))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80"/>
      <c r="K215" s="306"/>
      <c r="L215" s="175" t="str">
        <f>IF(E215="","",'OPĆI DIO'!$C$1)</f>
        <v/>
      </c>
      <c r="M215" s="40" t="str">
        <f t="shared" si="20"/>
        <v/>
      </c>
      <c r="N215" s="40" t="str">
        <f t="shared" si="21"/>
        <v/>
      </c>
    </row>
    <row r="216" spans="1:14">
      <c r="A216" s="39" t="str">
        <f>IF(E216="","",VLOOKUP('OPĆI DIO'!$C$1,'OPĆI DIO'!$O$4:$X$137,10,FALSE))</f>
        <v/>
      </c>
      <c r="B216" s="39" t="str">
        <f>IF(E216="","",VLOOKUP('OPĆI DIO'!$C$1,'OPĆI DIO'!$O$4:$X$137,9,FALSE))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80"/>
      <c r="K216" s="306"/>
      <c r="L216" s="175" t="str">
        <f>IF(E216="","",'OPĆI DIO'!$C$1)</f>
        <v/>
      </c>
      <c r="M216" s="40" t="str">
        <f t="shared" si="20"/>
        <v/>
      </c>
      <c r="N216" s="40" t="str">
        <f t="shared" si="21"/>
        <v/>
      </c>
    </row>
    <row r="217" spans="1:14">
      <c r="A217" s="39" t="str">
        <f>IF(E217="","",VLOOKUP('OPĆI DIO'!$C$1,'OPĆI DIO'!$O$4:$X$137,10,FALSE))</f>
        <v/>
      </c>
      <c r="B217" s="39" t="str">
        <f>IF(E217="","",VLOOKUP('OPĆI DIO'!$C$1,'OPĆI DIO'!$O$4:$X$137,9,FALSE))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80"/>
      <c r="K217" s="306"/>
      <c r="L217" s="175" t="str">
        <f>IF(E217="","",'OPĆI DIO'!$C$1)</f>
        <v/>
      </c>
      <c r="M217" s="40" t="str">
        <f t="shared" si="20"/>
        <v/>
      </c>
      <c r="N217" s="40" t="str">
        <f t="shared" si="21"/>
        <v/>
      </c>
    </row>
    <row r="218" spans="1:14">
      <c r="A218" s="39" t="str">
        <f>IF(E218="","",VLOOKUP('OPĆI DIO'!$C$1,'OPĆI DIO'!$O$4:$X$137,10,FALSE))</f>
        <v/>
      </c>
      <c r="B218" s="39" t="str">
        <f>IF(E218="","",VLOOKUP('OPĆI DIO'!$C$1,'OPĆI DIO'!$O$4:$X$137,9,FALSE))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80"/>
      <c r="K218" s="306"/>
      <c r="L218" s="175" t="str">
        <f>IF(E218="","",'OPĆI DIO'!$C$1)</f>
        <v/>
      </c>
      <c r="M218" s="40" t="str">
        <f t="shared" si="20"/>
        <v/>
      </c>
      <c r="N218" s="40" t="str">
        <f t="shared" si="21"/>
        <v/>
      </c>
    </row>
    <row r="219" spans="1:14">
      <c r="A219" s="39" t="str">
        <f>IF(E219="","",VLOOKUP('OPĆI DIO'!$C$1,'OPĆI DIO'!$O$4:$X$137,10,FALSE))</f>
        <v/>
      </c>
      <c r="B219" s="39" t="str">
        <f>IF(E219="","",VLOOKUP('OPĆI DIO'!$C$1,'OPĆI DIO'!$O$4:$X$137,9,FALSE))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80"/>
      <c r="K219" s="306"/>
      <c r="L219" s="175" t="str">
        <f>IF(E219="","",'OPĆI DIO'!$C$1)</f>
        <v/>
      </c>
      <c r="M219" s="40" t="str">
        <f t="shared" si="20"/>
        <v/>
      </c>
      <c r="N219" s="40" t="str">
        <f t="shared" si="21"/>
        <v/>
      </c>
    </row>
    <row r="220" spans="1:14">
      <c r="A220" s="39" t="str">
        <f>IF(E220="","",VLOOKUP('OPĆI DIO'!$C$1,'OPĆI DIO'!$O$4:$X$137,10,FALSE))</f>
        <v/>
      </c>
      <c r="B220" s="39" t="str">
        <f>IF(E220="","",VLOOKUP('OPĆI DIO'!$C$1,'OPĆI DIO'!$O$4:$X$137,9,FALSE))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80"/>
      <c r="K220" s="306"/>
      <c r="L220" s="175" t="str">
        <f>IF(E220="","",'OPĆI DIO'!$C$1)</f>
        <v/>
      </c>
      <c r="M220" s="40" t="str">
        <f t="shared" si="20"/>
        <v/>
      </c>
      <c r="N220" s="40" t="str">
        <f t="shared" si="21"/>
        <v/>
      </c>
    </row>
    <row r="221" spans="1:14">
      <c r="A221" s="39" t="str">
        <f>IF(E221="","",VLOOKUP('OPĆI DIO'!$C$1,'OPĆI DIO'!$O$4:$X$137,10,FALSE))</f>
        <v/>
      </c>
      <c r="B221" s="39" t="str">
        <f>IF(E221="","",VLOOKUP('OPĆI DIO'!$C$1,'OPĆI DIO'!$O$4:$X$137,9,FALSE))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80"/>
      <c r="K221" s="306"/>
      <c r="L221" s="175" t="str">
        <f>IF(E221="","",'OPĆI DIO'!$C$1)</f>
        <v/>
      </c>
      <c r="M221" s="40" t="str">
        <f t="shared" si="20"/>
        <v/>
      </c>
      <c r="N221" s="40" t="str">
        <f t="shared" si="21"/>
        <v/>
      </c>
    </row>
    <row r="222" spans="1:14">
      <c r="A222" s="39" t="str">
        <f>IF(E222="","",VLOOKUP('OPĆI DIO'!$C$1,'OPĆI DIO'!$O$4:$X$137,10,FALSE))</f>
        <v/>
      </c>
      <c r="B222" s="39" t="str">
        <f>IF(E222="","",VLOOKUP('OPĆI DIO'!$C$1,'OPĆI DIO'!$O$4:$X$137,9,FALSE))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80"/>
      <c r="K222" s="306"/>
      <c r="L222" s="175" t="str">
        <f>IF(E222="","",'OPĆI DIO'!$C$1)</f>
        <v/>
      </c>
      <c r="M222" s="40" t="str">
        <f t="shared" si="20"/>
        <v/>
      </c>
      <c r="N222" s="40" t="str">
        <f t="shared" si="21"/>
        <v/>
      </c>
    </row>
    <row r="223" spans="1:14">
      <c r="A223" s="39" t="str">
        <f>IF(E223="","",VLOOKUP('OPĆI DIO'!$C$1,'OPĆI DIO'!$O$4:$X$137,10,FALSE))</f>
        <v/>
      </c>
      <c r="B223" s="39" t="str">
        <f>IF(E223="","",VLOOKUP('OPĆI DIO'!$C$1,'OPĆI DIO'!$O$4:$X$137,9,FALSE))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80"/>
      <c r="K223" s="306"/>
      <c r="L223" s="175" t="str">
        <f>IF(E223="","",'OPĆI DIO'!$C$1)</f>
        <v/>
      </c>
      <c r="M223" s="40" t="str">
        <f t="shared" si="20"/>
        <v/>
      </c>
      <c r="N223" s="40" t="str">
        <f t="shared" si="21"/>
        <v/>
      </c>
    </row>
    <row r="224" spans="1:14">
      <c r="A224" s="39" t="str">
        <f>IF(E224="","",VLOOKUP('OPĆI DIO'!$C$1,'OPĆI DIO'!$O$4:$X$137,10,FALSE))</f>
        <v/>
      </c>
      <c r="B224" s="39" t="str">
        <f>IF(E224="","",VLOOKUP('OPĆI DIO'!$C$1,'OPĆI DIO'!$O$4:$X$137,9,FALSE))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80"/>
      <c r="K224" s="306"/>
      <c r="L224" s="175" t="str">
        <f>IF(E224="","",'OPĆI DIO'!$C$1)</f>
        <v/>
      </c>
      <c r="M224" s="40" t="str">
        <f t="shared" si="20"/>
        <v/>
      </c>
      <c r="N224" s="40" t="str">
        <f t="shared" si="21"/>
        <v/>
      </c>
    </row>
    <row r="225" spans="1:14">
      <c r="A225" s="39" t="str">
        <f>IF(E225="","",VLOOKUP('OPĆI DIO'!$C$1,'OPĆI DIO'!$O$4:$X$137,10,FALSE))</f>
        <v/>
      </c>
      <c r="B225" s="39" t="str">
        <f>IF(E225="","",VLOOKUP('OPĆI DIO'!$C$1,'OPĆI DIO'!$O$4:$X$137,9,FALSE))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80"/>
      <c r="K225" s="306"/>
      <c r="L225" s="175" t="str">
        <f>IF(E225="","",'OPĆI DIO'!$C$1)</f>
        <v/>
      </c>
      <c r="M225" s="40" t="str">
        <f t="shared" si="20"/>
        <v/>
      </c>
      <c r="N225" s="40" t="str">
        <f t="shared" si="21"/>
        <v/>
      </c>
    </row>
    <row r="226" spans="1:14">
      <c r="A226" s="39" t="str">
        <f>IF(E226="","",VLOOKUP('OPĆI DIO'!$C$1,'OPĆI DIO'!$O$4:$X$137,10,FALSE))</f>
        <v/>
      </c>
      <c r="B226" s="39" t="str">
        <f>IF(E226="","",VLOOKUP('OPĆI DIO'!$C$1,'OPĆI DIO'!$O$4:$X$137,9,FALSE))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80"/>
      <c r="K226" s="306"/>
      <c r="L226" s="175" t="str">
        <f>IF(E226="","",'OPĆI DIO'!$C$1)</f>
        <v/>
      </c>
      <c r="M226" s="40" t="str">
        <f t="shared" si="20"/>
        <v/>
      </c>
      <c r="N226" s="40" t="str">
        <f t="shared" si="21"/>
        <v/>
      </c>
    </row>
    <row r="227" spans="1:14">
      <c r="A227" s="39" t="str">
        <f>IF(E227="","",VLOOKUP('OPĆI DIO'!$C$1,'OPĆI DIO'!$O$4:$X$137,10,FALSE))</f>
        <v/>
      </c>
      <c r="B227" s="39" t="str">
        <f>IF(E227="","",VLOOKUP('OPĆI DIO'!$C$1,'OPĆI DIO'!$O$4:$X$137,9,FALSE))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80"/>
      <c r="K227" s="306"/>
      <c r="L227" s="175" t="str">
        <f>IF(E227="","",'OPĆI DIO'!$C$1)</f>
        <v/>
      </c>
      <c r="M227" s="40" t="str">
        <f t="shared" si="20"/>
        <v/>
      </c>
      <c r="N227" s="40" t="str">
        <f t="shared" si="21"/>
        <v/>
      </c>
    </row>
    <row r="228" spans="1:14">
      <c r="A228" s="39" t="str">
        <f>IF(E228="","",VLOOKUP('OPĆI DIO'!$C$1,'OPĆI DIO'!$O$4:$X$137,10,FALSE))</f>
        <v/>
      </c>
      <c r="B228" s="39" t="str">
        <f>IF(E228="","",VLOOKUP('OPĆI DIO'!$C$1,'OPĆI DIO'!$O$4:$X$137,9,FALSE))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80"/>
      <c r="K228" s="306"/>
      <c r="L228" s="175" t="str">
        <f>IF(E228="","",'OPĆI DIO'!$C$1)</f>
        <v/>
      </c>
      <c r="M228" s="40" t="str">
        <f t="shared" si="20"/>
        <v/>
      </c>
      <c r="N228" s="40" t="str">
        <f t="shared" si="21"/>
        <v/>
      </c>
    </row>
    <row r="229" spans="1:14">
      <c r="A229" s="39" t="str">
        <f>IF(E229="","",VLOOKUP('OPĆI DIO'!$C$1,'OPĆI DIO'!$O$4:$X$137,10,FALSE))</f>
        <v/>
      </c>
      <c r="B229" s="39" t="str">
        <f>IF(E229="","",VLOOKUP('OPĆI DIO'!$C$1,'OPĆI DIO'!$O$4:$X$137,9,FALSE))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80"/>
      <c r="K229" s="306"/>
      <c r="L229" s="175" t="str">
        <f>IF(E229="","",'OPĆI DIO'!$C$1)</f>
        <v/>
      </c>
      <c r="M229" s="40" t="str">
        <f t="shared" si="20"/>
        <v/>
      </c>
      <c r="N229" s="40" t="str">
        <f t="shared" si="21"/>
        <v/>
      </c>
    </row>
    <row r="230" spans="1:14">
      <c r="A230" s="39" t="str">
        <f>IF(E230="","",VLOOKUP('OPĆI DIO'!$C$1,'OPĆI DIO'!$O$4:$X$137,10,FALSE))</f>
        <v/>
      </c>
      <c r="B230" s="39" t="str">
        <f>IF(E230="","",VLOOKUP('OPĆI DIO'!$C$1,'OPĆI DIO'!$O$4:$X$137,9,FALSE))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80"/>
      <c r="K230" s="306"/>
      <c r="L230" s="175" t="str">
        <f>IF(E230="","",'OPĆI DIO'!$C$1)</f>
        <v/>
      </c>
      <c r="M230" s="40" t="str">
        <f t="shared" si="20"/>
        <v/>
      </c>
      <c r="N230" s="40" t="str">
        <f t="shared" si="21"/>
        <v/>
      </c>
    </row>
    <row r="231" spans="1:14">
      <c r="A231" s="39" t="str">
        <f>IF(E231="","",VLOOKUP('OPĆI DIO'!$C$1,'OPĆI DIO'!$O$4:$X$137,10,FALSE))</f>
        <v/>
      </c>
      <c r="B231" s="39" t="str">
        <f>IF(E231="","",VLOOKUP('OPĆI DIO'!$C$1,'OPĆI DIO'!$O$4:$X$137,9,FALSE))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80"/>
      <c r="K231" s="306"/>
      <c r="L231" s="175" t="str">
        <f>IF(E231="","",'OPĆI DIO'!$C$1)</f>
        <v/>
      </c>
      <c r="M231" s="40" t="str">
        <f t="shared" si="20"/>
        <v/>
      </c>
      <c r="N231" s="40" t="str">
        <f t="shared" si="21"/>
        <v/>
      </c>
    </row>
    <row r="232" spans="1:14">
      <c r="A232" s="39" t="str">
        <f>IF(E232="","",VLOOKUP('OPĆI DIO'!$C$1,'OPĆI DIO'!$O$4:$X$137,10,FALSE))</f>
        <v/>
      </c>
      <c r="B232" s="39" t="str">
        <f>IF(E232="","",VLOOKUP('OPĆI DIO'!$C$1,'OPĆI DIO'!$O$4:$X$137,9,FALSE))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80"/>
      <c r="K232" s="306"/>
      <c r="L232" s="175" t="str">
        <f>IF(E232="","",'OPĆI DIO'!$C$1)</f>
        <v/>
      </c>
      <c r="M232" s="40" t="str">
        <f t="shared" si="20"/>
        <v/>
      </c>
      <c r="N232" s="40" t="str">
        <f t="shared" si="21"/>
        <v/>
      </c>
    </row>
    <row r="233" spans="1:14">
      <c r="A233" s="39" t="str">
        <f>IF(E233="","",VLOOKUP('OPĆI DIO'!$C$1,'OPĆI DIO'!$O$4:$X$137,10,FALSE))</f>
        <v/>
      </c>
      <c r="B233" s="39" t="str">
        <f>IF(E233="","",VLOOKUP('OPĆI DIO'!$C$1,'OPĆI DIO'!$O$4:$X$137,9,FALSE))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80"/>
      <c r="K233" s="306"/>
      <c r="L233" s="175" t="str">
        <f>IF(E233="","",'OPĆI DIO'!$C$1)</f>
        <v/>
      </c>
      <c r="M233" s="40" t="str">
        <f t="shared" si="20"/>
        <v/>
      </c>
      <c r="N233" s="40" t="str">
        <f t="shared" si="21"/>
        <v/>
      </c>
    </row>
    <row r="234" spans="1:14">
      <c r="A234" s="39" t="str">
        <f>IF(E234="","",VLOOKUP('OPĆI DIO'!$C$1,'OPĆI DIO'!$O$4:$X$137,10,FALSE))</f>
        <v/>
      </c>
      <c r="B234" s="39" t="str">
        <f>IF(E234="","",VLOOKUP('OPĆI DIO'!$C$1,'OPĆI DIO'!$O$4:$X$137,9,FALSE))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80"/>
      <c r="K234" s="306"/>
      <c r="L234" s="175" t="str">
        <f>IF(E234="","",'OPĆI DIO'!$C$1)</f>
        <v/>
      </c>
      <c r="M234" s="40" t="str">
        <f t="shared" si="20"/>
        <v/>
      </c>
      <c r="N234" s="40" t="str">
        <f t="shared" si="21"/>
        <v/>
      </c>
    </row>
    <row r="235" spans="1:14">
      <c r="A235" s="39" t="str">
        <f>IF(E235="","",VLOOKUP('OPĆI DIO'!$C$1,'OPĆI DIO'!$O$4:$X$137,10,FALSE))</f>
        <v/>
      </c>
      <c r="B235" s="39" t="str">
        <f>IF(E235="","",VLOOKUP('OPĆI DIO'!$C$1,'OPĆI DIO'!$O$4:$X$137,9,FALSE))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80"/>
      <c r="K235" s="306"/>
      <c r="L235" s="175" t="str">
        <f>IF(E235="","",'OPĆI DIO'!$C$1)</f>
        <v/>
      </c>
      <c r="M235" s="40" t="str">
        <f t="shared" si="20"/>
        <v/>
      </c>
      <c r="N235" s="40" t="str">
        <f t="shared" si="21"/>
        <v/>
      </c>
    </row>
    <row r="236" spans="1:14">
      <c r="A236" s="39" t="str">
        <f>IF(E236="","",VLOOKUP('OPĆI DIO'!$C$1,'OPĆI DIO'!$O$4:$X$137,10,FALSE))</f>
        <v/>
      </c>
      <c r="B236" s="39" t="str">
        <f>IF(E236="","",VLOOKUP('OPĆI DIO'!$C$1,'OPĆI DIO'!$O$4:$X$137,9,FALSE))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80"/>
      <c r="K236" s="306"/>
      <c r="L236" s="175" t="str">
        <f>IF(E236="","",'OPĆI DIO'!$C$1)</f>
        <v/>
      </c>
      <c r="M236" s="40" t="str">
        <f t="shared" si="20"/>
        <v/>
      </c>
      <c r="N236" s="40" t="str">
        <f t="shared" si="21"/>
        <v/>
      </c>
    </row>
    <row r="237" spans="1:14">
      <c r="A237" s="39" t="str">
        <f>IF(E237="","",VLOOKUP('OPĆI DIO'!$C$1,'OPĆI DIO'!$O$4:$X$137,10,FALSE))</f>
        <v/>
      </c>
      <c r="B237" s="39" t="str">
        <f>IF(E237="","",VLOOKUP('OPĆI DIO'!$C$1,'OPĆI DIO'!$O$4:$X$137,9,FALSE))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80"/>
      <c r="K237" s="306"/>
      <c r="L237" s="175" t="str">
        <f>IF(E237="","",'OPĆI DIO'!$C$1)</f>
        <v/>
      </c>
      <c r="M237" s="40" t="str">
        <f t="shared" si="20"/>
        <v/>
      </c>
      <c r="N237" s="40" t="str">
        <f t="shared" si="21"/>
        <v/>
      </c>
    </row>
    <row r="238" spans="1:14">
      <c r="A238" s="39" t="str">
        <f>IF(E238="","",VLOOKUP('OPĆI DIO'!$C$1,'OPĆI DIO'!$O$4:$X$137,10,FALSE))</f>
        <v/>
      </c>
      <c r="B238" s="39" t="str">
        <f>IF(E238="","",VLOOKUP('OPĆI DIO'!$C$1,'OPĆI DIO'!$O$4:$X$137,9,FALSE))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80"/>
      <c r="K238" s="306"/>
      <c r="L238" s="175" t="str">
        <f>IF(E238="","",'OPĆI DIO'!$C$1)</f>
        <v/>
      </c>
      <c r="M238" s="40" t="str">
        <f t="shared" si="20"/>
        <v/>
      </c>
      <c r="N238" s="40" t="str">
        <f t="shared" si="21"/>
        <v/>
      </c>
    </row>
    <row r="239" spans="1:14">
      <c r="A239" s="39" t="str">
        <f>IF(E239="","",VLOOKUP('OPĆI DIO'!$C$1,'OPĆI DIO'!$O$4:$X$137,10,FALSE))</f>
        <v/>
      </c>
      <c r="B239" s="39" t="str">
        <f>IF(E239="","",VLOOKUP('OPĆI DIO'!$C$1,'OPĆI DIO'!$O$4:$X$137,9,FALSE))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80"/>
      <c r="K239" s="306"/>
      <c r="L239" s="175" t="str">
        <f>IF(E239="","",'OPĆI DIO'!$C$1)</f>
        <v/>
      </c>
      <c r="M239" s="40" t="str">
        <f t="shared" si="20"/>
        <v/>
      </c>
      <c r="N239" s="40" t="str">
        <f t="shared" si="21"/>
        <v/>
      </c>
    </row>
    <row r="240" spans="1:14">
      <c r="A240" s="39" t="str">
        <f>IF(E240="","",VLOOKUP('OPĆI DIO'!$C$1,'OPĆI DIO'!$O$4:$X$137,10,FALSE))</f>
        <v/>
      </c>
      <c r="B240" s="39" t="str">
        <f>IF(E240="","",VLOOKUP('OPĆI DIO'!$C$1,'OPĆI DIO'!$O$4:$X$137,9,FALSE))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80"/>
      <c r="K240" s="306"/>
      <c r="L240" s="175" t="str">
        <f>IF(E240="","",'OPĆI DIO'!$C$1)</f>
        <v/>
      </c>
      <c r="M240" s="40" t="str">
        <f t="shared" si="20"/>
        <v/>
      </c>
      <c r="N240" s="40" t="str">
        <f t="shared" si="21"/>
        <v/>
      </c>
    </row>
    <row r="241" spans="1:14">
      <c r="A241" s="39" t="str">
        <f>IF(E241="","",VLOOKUP('OPĆI DIO'!$C$1,'OPĆI DIO'!$O$4:$X$137,10,FALSE))</f>
        <v/>
      </c>
      <c r="B241" s="39" t="str">
        <f>IF(E241="","",VLOOKUP('OPĆI DIO'!$C$1,'OPĆI DIO'!$O$4:$X$137,9,FALSE))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80"/>
      <c r="K241" s="306"/>
      <c r="L241" s="175" t="str">
        <f>IF(E241="","",'OPĆI DIO'!$C$1)</f>
        <v/>
      </c>
      <c r="M241" s="40" t="str">
        <f t="shared" si="20"/>
        <v/>
      </c>
      <c r="N241" s="40" t="str">
        <f t="shared" si="21"/>
        <v/>
      </c>
    </row>
    <row r="242" spans="1:14">
      <c r="A242" s="39" t="str">
        <f>IF(E242="","",VLOOKUP('OPĆI DIO'!$C$1,'OPĆI DIO'!$O$4:$X$137,10,FALSE))</f>
        <v/>
      </c>
      <c r="B242" s="39" t="str">
        <f>IF(E242="","",VLOOKUP('OPĆI DIO'!$C$1,'OPĆI DIO'!$O$4:$X$137,9,FALSE))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80"/>
      <c r="K242" s="306"/>
      <c r="L242" s="175" t="str">
        <f>IF(E242="","",'OPĆI DIO'!$C$1)</f>
        <v/>
      </c>
      <c r="M242" s="40" t="str">
        <f t="shared" si="20"/>
        <v/>
      </c>
      <c r="N242" s="40" t="str">
        <f t="shared" si="21"/>
        <v/>
      </c>
    </row>
    <row r="243" spans="1:14">
      <c r="A243" s="39" t="str">
        <f>IF(E243="","",VLOOKUP('OPĆI DIO'!$C$1,'OPĆI DIO'!$O$4:$X$137,10,FALSE))</f>
        <v/>
      </c>
      <c r="B243" s="39" t="str">
        <f>IF(E243="","",VLOOKUP('OPĆI DIO'!$C$1,'OPĆI DIO'!$O$4:$X$137,9,FALSE))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80"/>
      <c r="K243" s="306"/>
      <c r="L243" s="175" t="str">
        <f>IF(E243="","",'OPĆI DIO'!$C$1)</f>
        <v/>
      </c>
      <c r="M243" s="40" t="str">
        <f t="shared" si="20"/>
        <v/>
      </c>
      <c r="N243" s="40" t="str">
        <f t="shared" si="21"/>
        <v/>
      </c>
    </row>
    <row r="244" spans="1:14">
      <c r="A244" s="39" t="str">
        <f>IF(E244="","",VLOOKUP('OPĆI DIO'!$C$1,'OPĆI DIO'!$O$4:$X$137,10,FALSE))</f>
        <v/>
      </c>
      <c r="B244" s="39" t="str">
        <f>IF(E244="","",VLOOKUP('OPĆI DIO'!$C$1,'OPĆI DIO'!$O$4:$X$137,9,FALSE))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80"/>
      <c r="K244" s="306"/>
      <c r="L244" s="175" t="str">
        <f>IF(E244="","",'OPĆI DIO'!$C$1)</f>
        <v/>
      </c>
      <c r="M244" s="40" t="str">
        <f t="shared" si="20"/>
        <v/>
      </c>
      <c r="N244" s="40" t="str">
        <f t="shared" si="21"/>
        <v/>
      </c>
    </row>
    <row r="245" spans="1:14">
      <c r="A245" s="39" t="str">
        <f>IF(E245="","",VLOOKUP('OPĆI DIO'!$C$1,'OPĆI DIO'!$O$4:$X$137,10,FALSE))</f>
        <v/>
      </c>
      <c r="B245" s="39" t="str">
        <f>IF(E245="","",VLOOKUP('OPĆI DIO'!$C$1,'OPĆI DIO'!$O$4:$X$137,9,FALSE))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80"/>
      <c r="K245" s="306"/>
      <c r="L245" s="175" t="str">
        <f>IF(E245="","",'OPĆI DIO'!$C$1)</f>
        <v/>
      </c>
      <c r="M245" s="40" t="str">
        <f t="shared" si="20"/>
        <v/>
      </c>
      <c r="N245" s="40" t="str">
        <f t="shared" si="21"/>
        <v/>
      </c>
    </row>
    <row r="246" spans="1:14">
      <c r="A246" s="39" t="str">
        <f>IF(E246="","",VLOOKUP('OPĆI DIO'!$C$1,'OPĆI DIO'!$O$4:$X$137,10,FALSE))</f>
        <v/>
      </c>
      <c r="B246" s="39" t="str">
        <f>IF(E246="","",VLOOKUP('OPĆI DIO'!$C$1,'OPĆI DIO'!$O$4:$X$137,9,FALSE))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80"/>
      <c r="K246" s="306"/>
      <c r="L246" s="175" t="str">
        <f>IF(E246="","",'OPĆI DIO'!$C$1)</f>
        <v/>
      </c>
      <c r="M246" s="40" t="str">
        <f t="shared" si="20"/>
        <v/>
      </c>
      <c r="N246" s="40" t="str">
        <f t="shared" si="21"/>
        <v/>
      </c>
    </row>
    <row r="247" spans="1:14">
      <c r="A247" s="39" t="str">
        <f>IF(E247="","",VLOOKUP('OPĆI DIO'!$C$1,'OPĆI DIO'!$O$4:$X$137,10,FALSE))</f>
        <v/>
      </c>
      <c r="B247" s="39" t="str">
        <f>IF(E247="","",VLOOKUP('OPĆI DIO'!$C$1,'OPĆI DIO'!$O$4:$X$137,9,FALSE))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80"/>
      <c r="K247" s="306"/>
      <c r="L247" s="175" t="str">
        <f>IF(E247="","",'OPĆI DIO'!$C$1)</f>
        <v/>
      </c>
      <c r="M247" s="40" t="str">
        <f t="shared" si="20"/>
        <v/>
      </c>
      <c r="N247" s="40" t="str">
        <f t="shared" si="21"/>
        <v/>
      </c>
    </row>
    <row r="248" spans="1:14">
      <c r="A248" s="39" t="str">
        <f>IF(E248="","",VLOOKUP('OPĆI DIO'!$C$1,'OPĆI DIO'!$O$4:$X$137,10,FALSE))</f>
        <v/>
      </c>
      <c r="B248" s="39" t="str">
        <f>IF(E248="","",VLOOKUP('OPĆI DIO'!$C$1,'OPĆI DIO'!$O$4:$X$137,9,FALSE))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80"/>
      <c r="K248" s="306"/>
      <c r="L248" s="175" t="str">
        <f>IF(E248="","",'OPĆI DIO'!$C$1)</f>
        <v/>
      </c>
      <c r="M248" s="40" t="str">
        <f t="shared" si="20"/>
        <v/>
      </c>
      <c r="N248" s="40" t="str">
        <f t="shared" si="21"/>
        <v/>
      </c>
    </row>
    <row r="249" spans="1:14">
      <c r="A249" s="39" t="str">
        <f>IF(E249="","",VLOOKUP('OPĆI DIO'!$C$1,'OPĆI DIO'!$O$4:$X$137,10,FALSE))</f>
        <v/>
      </c>
      <c r="B249" s="39" t="str">
        <f>IF(E249="","",VLOOKUP('OPĆI DIO'!$C$1,'OPĆI DIO'!$O$4:$X$137,9,FALSE))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80"/>
      <c r="K249" s="306"/>
      <c r="L249" s="175" t="str">
        <f>IF(E249="","",'OPĆI DIO'!$C$1)</f>
        <v/>
      </c>
      <c r="M249" s="40" t="str">
        <f t="shared" si="20"/>
        <v/>
      </c>
      <c r="N249" s="40" t="str">
        <f t="shared" si="21"/>
        <v/>
      </c>
    </row>
    <row r="250" spans="1:14">
      <c r="A250" s="39" t="str">
        <f>IF(E250="","",VLOOKUP('OPĆI DIO'!$C$1,'OPĆI DIO'!$O$4:$X$137,10,FALSE))</f>
        <v/>
      </c>
      <c r="B250" s="39" t="str">
        <f>IF(E250="","",VLOOKUP('OPĆI DIO'!$C$1,'OPĆI DIO'!$O$4:$X$137,9,FALSE))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80"/>
      <c r="K250" s="306"/>
      <c r="L250" s="175" t="str">
        <f>IF(E250="","",'OPĆI DIO'!$C$1)</f>
        <v/>
      </c>
      <c r="M250" s="40" t="str">
        <f t="shared" si="20"/>
        <v/>
      </c>
      <c r="N250" s="40" t="str">
        <f t="shared" si="21"/>
        <v/>
      </c>
    </row>
    <row r="251" spans="1:14">
      <c r="A251" s="39" t="str">
        <f>IF(E251="","",VLOOKUP('OPĆI DIO'!$C$1,'OPĆI DIO'!$O$4:$X$137,10,FALSE))</f>
        <v/>
      </c>
      <c r="B251" s="39" t="str">
        <f>IF(E251="","",VLOOKUP('OPĆI DIO'!$C$1,'OPĆI DIO'!$O$4:$X$137,9,FALSE))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80"/>
      <c r="K251" s="306"/>
      <c r="L251" s="175" t="str">
        <f>IF(E251="","",'OPĆI DIO'!$C$1)</f>
        <v/>
      </c>
      <c r="M251" s="40" t="str">
        <f t="shared" si="20"/>
        <v/>
      </c>
      <c r="N251" s="40" t="str">
        <f t="shared" si="21"/>
        <v/>
      </c>
    </row>
    <row r="252" spans="1:14">
      <c r="A252" s="39" t="str">
        <f>IF(E252="","",VLOOKUP('OPĆI DIO'!$C$1,'OPĆI DIO'!$O$4:$X$137,10,FALSE))</f>
        <v/>
      </c>
      <c r="B252" s="39" t="str">
        <f>IF(E252="","",VLOOKUP('OPĆI DIO'!$C$1,'OPĆI DIO'!$O$4:$X$137,9,FALSE))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80"/>
      <c r="K252" s="306"/>
      <c r="L252" s="175" t="str">
        <f>IF(E252="","",'OPĆI DIO'!$C$1)</f>
        <v/>
      </c>
      <c r="M252" s="40" t="str">
        <f t="shared" si="20"/>
        <v/>
      </c>
      <c r="N252" s="40" t="str">
        <f t="shared" si="21"/>
        <v/>
      </c>
    </row>
    <row r="253" spans="1:14">
      <c r="A253" s="39" t="str">
        <f>IF(E253="","",VLOOKUP('OPĆI DIO'!$C$1,'OPĆI DIO'!$O$4:$X$137,10,FALSE))</f>
        <v/>
      </c>
      <c r="B253" s="39" t="str">
        <f>IF(E253="","",VLOOKUP('OPĆI DIO'!$C$1,'OPĆI DIO'!$O$4:$X$137,9,FALSE))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80"/>
      <c r="K253" s="306"/>
      <c r="L253" s="175" t="str">
        <f>IF(E253="","",'OPĆI DIO'!$C$1)</f>
        <v/>
      </c>
      <c r="M253" s="40" t="str">
        <f t="shared" si="20"/>
        <v/>
      </c>
      <c r="N253" s="40" t="str">
        <f t="shared" si="21"/>
        <v/>
      </c>
    </row>
    <row r="254" spans="1:14">
      <c r="A254" s="39" t="str">
        <f>IF(E254="","",VLOOKUP('OPĆI DIO'!$C$1,'OPĆI DIO'!$O$4:$X$137,10,FALSE))</f>
        <v/>
      </c>
      <c r="B254" s="39" t="str">
        <f>IF(E254="","",VLOOKUP('OPĆI DIO'!$C$1,'OPĆI DIO'!$O$4:$X$137,9,FALSE))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80"/>
      <c r="K254" s="306"/>
      <c r="L254" s="175" t="str">
        <f>IF(E254="","",'OPĆI DIO'!$C$1)</f>
        <v/>
      </c>
      <c r="M254" s="40" t="str">
        <f t="shared" si="20"/>
        <v/>
      </c>
      <c r="N254" s="40" t="str">
        <f t="shared" si="21"/>
        <v/>
      </c>
    </row>
    <row r="255" spans="1:14">
      <c r="A255" s="39" t="str">
        <f>IF(E255="","",VLOOKUP('OPĆI DIO'!$C$1,'OPĆI DIO'!$O$4:$X$137,10,FALSE))</f>
        <v/>
      </c>
      <c r="B255" s="39" t="str">
        <f>IF(E255="","",VLOOKUP('OPĆI DIO'!$C$1,'OPĆI DIO'!$O$4:$X$137,9,FALSE))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80"/>
      <c r="K255" s="306"/>
      <c r="L255" s="175" t="str">
        <f>IF(E255="","",'OPĆI DIO'!$C$1)</f>
        <v/>
      </c>
      <c r="M255" s="40" t="str">
        <f t="shared" si="20"/>
        <v/>
      </c>
      <c r="N255" s="40" t="str">
        <f t="shared" si="21"/>
        <v/>
      </c>
    </row>
    <row r="256" spans="1:14">
      <c r="A256" s="39" t="str">
        <f>IF(E256="","",VLOOKUP('OPĆI DIO'!$C$1,'OPĆI DIO'!$O$4:$X$137,10,FALSE))</f>
        <v/>
      </c>
      <c r="B256" s="39" t="str">
        <f>IF(E256="","",VLOOKUP('OPĆI DIO'!$C$1,'OPĆI DIO'!$O$4:$X$137,9,FALSE))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80"/>
      <c r="K256" s="306"/>
      <c r="L256" s="175" t="str">
        <f>IF(E256="","",'OPĆI DIO'!$C$1)</f>
        <v/>
      </c>
      <c r="M256" s="40" t="str">
        <f t="shared" si="20"/>
        <v/>
      </c>
      <c r="N256" s="40" t="str">
        <f t="shared" si="21"/>
        <v/>
      </c>
    </row>
    <row r="257" spans="1:14">
      <c r="A257" s="39" t="str">
        <f>IF(E257="","",VLOOKUP('OPĆI DIO'!$C$1,'OPĆI DIO'!$O$4:$X$137,10,FALSE))</f>
        <v/>
      </c>
      <c r="B257" s="39" t="str">
        <f>IF(E257="","",VLOOKUP('OPĆI DIO'!$C$1,'OPĆI DIO'!$O$4:$X$137,9,FALSE))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80"/>
      <c r="K257" s="306"/>
      <c r="L257" s="175" t="str">
        <f>IF(E257="","",'OPĆI DIO'!$C$1)</f>
        <v/>
      </c>
      <c r="M257" s="40" t="str">
        <f t="shared" si="20"/>
        <v/>
      </c>
      <c r="N257" s="40" t="str">
        <f t="shared" si="21"/>
        <v/>
      </c>
    </row>
    <row r="258" spans="1:14">
      <c r="A258" s="39" t="str">
        <f>IF(E258="","",VLOOKUP('OPĆI DIO'!$C$1,'OPĆI DIO'!$O$4:$X$137,10,FALSE))</f>
        <v/>
      </c>
      <c r="B258" s="39" t="str">
        <f>IF(E258="","",VLOOKUP('OPĆI DIO'!$C$1,'OPĆI DIO'!$O$4:$X$137,9,FALSE))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80"/>
      <c r="K258" s="306"/>
      <c r="L258" s="175" t="str">
        <f>IF(E258="","",'OPĆI DIO'!$C$1)</f>
        <v/>
      </c>
      <c r="M258" s="40" t="str">
        <f t="shared" si="20"/>
        <v/>
      </c>
      <c r="N258" s="40" t="str">
        <f t="shared" si="21"/>
        <v/>
      </c>
    </row>
    <row r="259" spans="1:14">
      <c r="A259" s="39" t="str">
        <f>IF(E259="","",VLOOKUP('OPĆI DIO'!$C$1,'OPĆI DIO'!$O$4:$X$137,10,FALSE))</f>
        <v/>
      </c>
      <c r="B259" s="39" t="str">
        <f>IF(E259="","",VLOOKUP('OPĆI DIO'!$C$1,'OPĆI DIO'!$O$4:$X$137,9,FALSE))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80"/>
      <c r="K259" s="306"/>
      <c r="L259" s="175" t="str">
        <f>IF(E259="","",'OPĆI DIO'!$C$1)</f>
        <v/>
      </c>
      <c r="M259" s="40" t="str">
        <f t="shared" si="20"/>
        <v/>
      </c>
      <c r="N259" s="40" t="str">
        <f t="shared" si="21"/>
        <v/>
      </c>
    </row>
    <row r="260" spans="1:14">
      <c r="A260" s="39" t="str">
        <f>IF(E260="","",VLOOKUP('OPĆI DIO'!$C$1,'OPĆI DIO'!$O$4:$X$137,10,FALSE))</f>
        <v/>
      </c>
      <c r="B260" s="39" t="str">
        <f>IF(E260="","",VLOOKUP('OPĆI DIO'!$C$1,'OPĆI DIO'!$O$4:$X$137,9,FALSE))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80"/>
      <c r="K260" s="306"/>
      <c r="L260" s="175" t="str">
        <f>IF(E260="","",'OPĆI DIO'!$C$1)</f>
        <v/>
      </c>
      <c r="M260" s="40" t="str">
        <f t="shared" ref="M260:M323" si="25">LEFT(E260,2)</f>
        <v/>
      </c>
      <c r="N260" s="40" t="str">
        <f t="shared" ref="N260:N323" si="26">LEFT(E260,3)</f>
        <v/>
      </c>
    </row>
    <row r="261" spans="1:14">
      <c r="A261" s="39" t="str">
        <f>IF(E261="","",VLOOKUP('OPĆI DIO'!$C$1,'OPĆI DIO'!$O$4:$X$137,10,FALSE))</f>
        <v/>
      </c>
      <c r="B261" s="39" t="str">
        <f>IF(E261="","",VLOOKUP('OPĆI DIO'!$C$1,'OPĆI DIO'!$O$4:$X$137,9,FALSE))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80"/>
      <c r="K261" s="306"/>
      <c r="L261" s="175" t="str">
        <f>IF(E261="","",'OPĆI DIO'!$C$1)</f>
        <v/>
      </c>
      <c r="M261" s="40" t="str">
        <f t="shared" si="25"/>
        <v/>
      </c>
      <c r="N261" s="40" t="str">
        <f t="shared" si="26"/>
        <v/>
      </c>
    </row>
    <row r="262" spans="1:14">
      <c r="A262" s="39" t="str">
        <f>IF(E262="","",VLOOKUP('OPĆI DIO'!$C$1,'OPĆI DIO'!$O$4:$X$137,10,FALSE))</f>
        <v/>
      </c>
      <c r="B262" s="39" t="str">
        <f>IF(E262="","",VLOOKUP('OPĆI DIO'!$C$1,'OPĆI DIO'!$O$4:$X$137,9,FALSE))</f>
        <v/>
      </c>
      <c r="C262" s="82" t="str">
        <f t="shared" ref="C262:C325" si="27">IFERROR(VLOOKUP(E262,$S$6:$V$113,3,FALSE),"")</f>
        <v/>
      </c>
      <c r="D262" s="38" t="str">
        <f t="shared" ref="D262:D325" si="28">IFERROR(VLOOKUP(E262,$S$6:$V$113,4,FALSE),"")</f>
        <v/>
      </c>
      <c r="E262" s="49"/>
      <c r="F262" s="85" t="str">
        <f t="shared" ref="F262:F325" si="29">IFERROR(VLOOKUP(E262,$S$6:$V$113,2,FALSE),"")</f>
        <v/>
      </c>
      <c r="G262" s="80"/>
      <c r="H262" s="80"/>
      <c r="I262" s="80"/>
      <c r="J262" s="80"/>
      <c r="K262" s="306"/>
      <c r="L262" s="175" t="str">
        <f>IF(E262="","",'OPĆI DIO'!$C$1)</f>
        <v/>
      </c>
      <c r="M262" s="40" t="str">
        <f t="shared" si="25"/>
        <v/>
      </c>
      <c r="N262" s="40" t="str">
        <f t="shared" si="26"/>
        <v/>
      </c>
    </row>
    <row r="263" spans="1:14">
      <c r="A263" s="39" t="str">
        <f>IF(E263="","",VLOOKUP('OPĆI DIO'!$C$1,'OPĆI DIO'!$O$4:$X$137,10,FALSE))</f>
        <v/>
      </c>
      <c r="B263" s="39" t="str">
        <f>IF(E263="","",VLOOKUP('OPĆI DIO'!$C$1,'OPĆI DIO'!$O$4:$X$137,9,FALSE))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80"/>
      <c r="K263" s="306"/>
      <c r="L263" s="175" t="str">
        <f>IF(E263="","",'OPĆI DIO'!$C$1)</f>
        <v/>
      </c>
      <c r="M263" s="40" t="str">
        <f t="shared" si="25"/>
        <v/>
      </c>
      <c r="N263" s="40" t="str">
        <f t="shared" si="26"/>
        <v/>
      </c>
    </row>
    <row r="264" spans="1:14">
      <c r="A264" s="39" t="str">
        <f>IF(E264="","",VLOOKUP('OPĆI DIO'!$C$1,'OPĆI DIO'!$O$4:$X$137,10,FALSE))</f>
        <v/>
      </c>
      <c r="B264" s="39" t="str">
        <f>IF(E264="","",VLOOKUP('OPĆI DIO'!$C$1,'OPĆI DIO'!$O$4:$X$137,9,FALSE))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80"/>
      <c r="K264" s="306"/>
      <c r="L264" s="175" t="str">
        <f>IF(E264="","",'OPĆI DIO'!$C$1)</f>
        <v/>
      </c>
      <c r="M264" s="40" t="str">
        <f t="shared" si="25"/>
        <v/>
      </c>
      <c r="N264" s="40" t="str">
        <f t="shared" si="26"/>
        <v/>
      </c>
    </row>
    <row r="265" spans="1:14">
      <c r="A265" s="39" t="str">
        <f>IF(E265="","",VLOOKUP('OPĆI DIO'!$C$1,'OPĆI DIO'!$O$4:$X$137,10,FALSE))</f>
        <v/>
      </c>
      <c r="B265" s="39" t="str">
        <f>IF(E265="","",VLOOKUP('OPĆI DIO'!$C$1,'OPĆI DIO'!$O$4:$X$137,9,FALSE))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80"/>
      <c r="K265" s="306"/>
      <c r="L265" s="175" t="str">
        <f>IF(E265="","",'OPĆI DIO'!$C$1)</f>
        <v/>
      </c>
      <c r="M265" s="40" t="str">
        <f t="shared" si="25"/>
        <v/>
      </c>
      <c r="N265" s="40" t="str">
        <f t="shared" si="26"/>
        <v/>
      </c>
    </row>
    <row r="266" spans="1:14">
      <c r="A266" s="39" t="str">
        <f>IF(E266="","",VLOOKUP('OPĆI DIO'!$C$1,'OPĆI DIO'!$O$4:$X$137,10,FALSE))</f>
        <v/>
      </c>
      <c r="B266" s="39" t="str">
        <f>IF(E266="","",VLOOKUP('OPĆI DIO'!$C$1,'OPĆI DIO'!$O$4:$X$137,9,FALSE))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80"/>
      <c r="K266" s="306"/>
      <c r="L266" s="175" t="str">
        <f>IF(E266="","",'OPĆI DIO'!$C$1)</f>
        <v/>
      </c>
      <c r="M266" s="40" t="str">
        <f t="shared" si="25"/>
        <v/>
      </c>
      <c r="N266" s="40" t="str">
        <f t="shared" si="26"/>
        <v/>
      </c>
    </row>
    <row r="267" spans="1:14">
      <c r="A267" s="39" t="str">
        <f>IF(E267="","",VLOOKUP('OPĆI DIO'!$C$1,'OPĆI DIO'!$O$4:$X$137,10,FALSE))</f>
        <v/>
      </c>
      <c r="B267" s="39" t="str">
        <f>IF(E267="","",VLOOKUP('OPĆI DIO'!$C$1,'OPĆI DIO'!$O$4:$X$137,9,FALSE))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80"/>
      <c r="K267" s="306"/>
      <c r="L267" s="175" t="str">
        <f>IF(E267="","",'OPĆI DIO'!$C$1)</f>
        <v/>
      </c>
      <c r="M267" s="40" t="str">
        <f t="shared" si="25"/>
        <v/>
      </c>
      <c r="N267" s="40" t="str">
        <f t="shared" si="26"/>
        <v/>
      </c>
    </row>
    <row r="268" spans="1:14">
      <c r="A268" s="39" t="str">
        <f>IF(E268="","",VLOOKUP('OPĆI DIO'!$C$1,'OPĆI DIO'!$O$4:$X$137,10,FALSE))</f>
        <v/>
      </c>
      <c r="B268" s="39" t="str">
        <f>IF(E268="","",VLOOKUP('OPĆI DIO'!$C$1,'OPĆI DIO'!$O$4:$X$137,9,FALSE))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80"/>
      <c r="K268" s="306"/>
      <c r="L268" s="175" t="str">
        <f>IF(E268="","",'OPĆI DIO'!$C$1)</f>
        <v/>
      </c>
      <c r="M268" s="40" t="str">
        <f t="shared" si="25"/>
        <v/>
      </c>
      <c r="N268" s="40" t="str">
        <f t="shared" si="26"/>
        <v/>
      </c>
    </row>
    <row r="269" spans="1:14">
      <c r="A269" s="39" t="str">
        <f>IF(E269="","",VLOOKUP('OPĆI DIO'!$C$1,'OPĆI DIO'!$O$4:$X$137,10,FALSE))</f>
        <v/>
      </c>
      <c r="B269" s="39" t="str">
        <f>IF(E269="","",VLOOKUP('OPĆI DIO'!$C$1,'OPĆI DIO'!$O$4:$X$137,9,FALSE))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80"/>
      <c r="K269" s="306"/>
      <c r="L269" s="175" t="str">
        <f>IF(E269="","",'OPĆI DIO'!$C$1)</f>
        <v/>
      </c>
      <c r="M269" s="40" t="str">
        <f t="shared" si="25"/>
        <v/>
      </c>
      <c r="N269" s="40" t="str">
        <f t="shared" si="26"/>
        <v/>
      </c>
    </row>
    <row r="270" spans="1:14">
      <c r="A270" s="39" t="str">
        <f>IF(E270="","",VLOOKUP('OPĆI DIO'!$C$1,'OPĆI DIO'!$O$4:$X$137,10,FALSE))</f>
        <v/>
      </c>
      <c r="B270" s="39" t="str">
        <f>IF(E270="","",VLOOKUP('OPĆI DIO'!$C$1,'OPĆI DIO'!$O$4:$X$137,9,FALSE))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80"/>
      <c r="K270" s="306"/>
      <c r="L270" s="175" t="str">
        <f>IF(E270="","",'OPĆI DIO'!$C$1)</f>
        <v/>
      </c>
      <c r="M270" s="40" t="str">
        <f t="shared" si="25"/>
        <v/>
      </c>
      <c r="N270" s="40" t="str">
        <f t="shared" si="26"/>
        <v/>
      </c>
    </row>
    <row r="271" spans="1:14">
      <c r="A271" s="39" t="str">
        <f>IF(E271="","",VLOOKUP('OPĆI DIO'!$C$1,'OPĆI DIO'!$O$4:$X$137,10,FALSE))</f>
        <v/>
      </c>
      <c r="B271" s="39" t="str">
        <f>IF(E271="","",VLOOKUP('OPĆI DIO'!$C$1,'OPĆI DIO'!$O$4:$X$137,9,FALSE))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80"/>
      <c r="K271" s="306"/>
      <c r="L271" s="175" t="str">
        <f>IF(E271="","",'OPĆI DIO'!$C$1)</f>
        <v/>
      </c>
      <c r="M271" s="40" t="str">
        <f t="shared" si="25"/>
        <v/>
      </c>
      <c r="N271" s="40" t="str">
        <f t="shared" si="26"/>
        <v/>
      </c>
    </row>
    <row r="272" spans="1:14">
      <c r="A272" s="39" t="str">
        <f>IF(E272="","",VLOOKUP('OPĆI DIO'!$C$1,'OPĆI DIO'!$O$4:$X$137,10,FALSE))</f>
        <v/>
      </c>
      <c r="B272" s="39" t="str">
        <f>IF(E272="","",VLOOKUP('OPĆI DIO'!$C$1,'OPĆI DIO'!$O$4:$X$137,9,FALSE))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80"/>
      <c r="K272" s="306"/>
      <c r="L272" s="175" t="str">
        <f>IF(E272="","",'OPĆI DIO'!$C$1)</f>
        <v/>
      </c>
      <c r="M272" s="40" t="str">
        <f t="shared" si="25"/>
        <v/>
      </c>
      <c r="N272" s="40" t="str">
        <f t="shared" si="26"/>
        <v/>
      </c>
    </row>
    <row r="273" spans="1:14">
      <c r="A273" s="39" t="str">
        <f>IF(E273="","",VLOOKUP('OPĆI DIO'!$C$1,'OPĆI DIO'!$O$4:$X$137,10,FALSE))</f>
        <v/>
      </c>
      <c r="B273" s="39" t="str">
        <f>IF(E273="","",VLOOKUP('OPĆI DIO'!$C$1,'OPĆI DIO'!$O$4:$X$137,9,FALSE))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80"/>
      <c r="K273" s="306"/>
      <c r="L273" s="175" t="str">
        <f>IF(E273="","",'OPĆI DIO'!$C$1)</f>
        <v/>
      </c>
      <c r="M273" s="40" t="str">
        <f t="shared" si="25"/>
        <v/>
      </c>
      <c r="N273" s="40" t="str">
        <f t="shared" si="26"/>
        <v/>
      </c>
    </row>
    <row r="274" spans="1:14">
      <c r="A274" s="39" t="str">
        <f>IF(E274="","",VLOOKUP('OPĆI DIO'!$C$1,'OPĆI DIO'!$O$4:$X$137,10,FALSE))</f>
        <v/>
      </c>
      <c r="B274" s="39" t="str">
        <f>IF(E274="","",VLOOKUP('OPĆI DIO'!$C$1,'OPĆI DIO'!$O$4:$X$137,9,FALSE))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80"/>
      <c r="K274" s="306"/>
      <c r="L274" s="175" t="str">
        <f>IF(E274="","",'OPĆI DIO'!$C$1)</f>
        <v/>
      </c>
      <c r="M274" s="40" t="str">
        <f t="shared" si="25"/>
        <v/>
      </c>
      <c r="N274" s="40" t="str">
        <f t="shared" si="26"/>
        <v/>
      </c>
    </row>
    <row r="275" spans="1:14">
      <c r="A275" s="39" t="str">
        <f>IF(E275="","",VLOOKUP('OPĆI DIO'!$C$1,'OPĆI DIO'!$O$4:$X$137,10,FALSE))</f>
        <v/>
      </c>
      <c r="B275" s="39" t="str">
        <f>IF(E275="","",VLOOKUP('OPĆI DIO'!$C$1,'OPĆI DIO'!$O$4:$X$137,9,FALSE))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80"/>
      <c r="K275" s="306"/>
      <c r="L275" s="175" t="str">
        <f>IF(E275="","",'OPĆI DIO'!$C$1)</f>
        <v/>
      </c>
      <c r="M275" s="40" t="str">
        <f t="shared" si="25"/>
        <v/>
      </c>
      <c r="N275" s="40" t="str">
        <f t="shared" si="26"/>
        <v/>
      </c>
    </row>
    <row r="276" spans="1:14">
      <c r="A276" s="39" t="str">
        <f>IF(E276="","",VLOOKUP('OPĆI DIO'!$C$1,'OPĆI DIO'!$O$4:$X$137,10,FALSE))</f>
        <v/>
      </c>
      <c r="B276" s="39" t="str">
        <f>IF(E276="","",VLOOKUP('OPĆI DIO'!$C$1,'OPĆI DIO'!$O$4:$X$137,9,FALSE))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80"/>
      <c r="K276" s="306"/>
      <c r="L276" s="175" t="str">
        <f>IF(E276="","",'OPĆI DIO'!$C$1)</f>
        <v/>
      </c>
      <c r="M276" s="40" t="str">
        <f t="shared" si="25"/>
        <v/>
      </c>
      <c r="N276" s="40" t="str">
        <f t="shared" si="26"/>
        <v/>
      </c>
    </row>
    <row r="277" spans="1:14">
      <c r="A277" s="39" t="str">
        <f>IF(E277="","",VLOOKUP('OPĆI DIO'!$C$1,'OPĆI DIO'!$O$4:$X$137,10,FALSE))</f>
        <v/>
      </c>
      <c r="B277" s="39" t="str">
        <f>IF(E277="","",VLOOKUP('OPĆI DIO'!$C$1,'OPĆI DIO'!$O$4:$X$137,9,FALSE))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80"/>
      <c r="K277" s="306"/>
      <c r="L277" s="175" t="str">
        <f>IF(E277="","",'OPĆI DIO'!$C$1)</f>
        <v/>
      </c>
      <c r="M277" s="40" t="str">
        <f t="shared" si="25"/>
        <v/>
      </c>
      <c r="N277" s="40" t="str">
        <f t="shared" si="26"/>
        <v/>
      </c>
    </row>
    <row r="278" spans="1:14">
      <c r="A278" s="39" t="str">
        <f>IF(E278="","",VLOOKUP('OPĆI DIO'!$C$1,'OPĆI DIO'!$O$4:$X$137,10,FALSE))</f>
        <v/>
      </c>
      <c r="B278" s="39" t="str">
        <f>IF(E278="","",VLOOKUP('OPĆI DIO'!$C$1,'OPĆI DIO'!$O$4:$X$137,9,FALSE))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80"/>
      <c r="K278" s="306"/>
      <c r="L278" s="175" t="str">
        <f>IF(E278="","",'OPĆI DIO'!$C$1)</f>
        <v/>
      </c>
      <c r="M278" s="40" t="str">
        <f t="shared" si="25"/>
        <v/>
      </c>
      <c r="N278" s="40" t="str">
        <f t="shared" si="26"/>
        <v/>
      </c>
    </row>
    <row r="279" spans="1:14">
      <c r="A279" s="39" t="str">
        <f>IF(E279="","",VLOOKUP('OPĆI DIO'!$C$1,'OPĆI DIO'!$O$4:$X$137,10,FALSE))</f>
        <v/>
      </c>
      <c r="B279" s="39" t="str">
        <f>IF(E279="","",VLOOKUP('OPĆI DIO'!$C$1,'OPĆI DIO'!$O$4:$X$137,9,FALSE))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80"/>
      <c r="K279" s="306"/>
      <c r="L279" s="175" t="str">
        <f>IF(E279="","",'OPĆI DIO'!$C$1)</f>
        <v/>
      </c>
      <c r="M279" s="40" t="str">
        <f t="shared" si="25"/>
        <v/>
      </c>
      <c r="N279" s="40" t="str">
        <f t="shared" si="26"/>
        <v/>
      </c>
    </row>
    <row r="280" spans="1:14">
      <c r="A280" s="39" t="str">
        <f>IF(E280="","",VLOOKUP('OPĆI DIO'!$C$1,'OPĆI DIO'!$O$4:$X$137,10,FALSE))</f>
        <v/>
      </c>
      <c r="B280" s="39" t="str">
        <f>IF(E280="","",VLOOKUP('OPĆI DIO'!$C$1,'OPĆI DIO'!$O$4:$X$137,9,FALSE))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80"/>
      <c r="K280" s="306"/>
      <c r="L280" s="175" t="str">
        <f>IF(E280="","",'OPĆI DIO'!$C$1)</f>
        <v/>
      </c>
      <c r="M280" s="40" t="str">
        <f t="shared" si="25"/>
        <v/>
      </c>
      <c r="N280" s="40" t="str">
        <f t="shared" si="26"/>
        <v/>
      </c>
    </row>
    <row r="281" spans="1:14">
      <c r="A281" s="39" t="str">
        <f>IF(E281="","",VLOOKUP('OPĆI DIO'!$C$1,'OPĆI DIO'!$O$4:$X$137,10,FALSE))</f>
        <v/>
      </c>
      <c r="B281" s="39" t="str">
        <f>IF(E281="","",VLOOKUP('OPĆI DIO'!$C$1,'OPĆI DIO'!$O$4:$X$137,9,FALSE))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80"/>
      <c r="K281" s="306"/>
      <c r="L281" s="175" t="str">
        <f>IF(E281="","",'OPĆI DIO'!$C$1)</f>
        <v/>
      </c>
      <c r="M281" s="40" t="str">
        <f t="shared" si="25"/>
        <v/>
      </c>
      <c r="N281" s="40" t="str">
        <f t="shared" si="26"/>
        <v/>
      </c>
    </row>
    <row r="282" spans="1:14">
      <c r="A282" s="39" t="str">
        <f>IF(E282="","",VLOOKUP('OPĆI DIO'!$C$1,'OPĆI DIO'!$O$4:$X$137,10,FALSE))</f>
        <v/>
      </c>
      <c r="B282" s="39" t="str">
        <f>IF(E282="","",VLOOKUP('OPĆI DIO'!$C$1,'OPĆI DIO'!$O$4:$X$137,9,FALSE))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80"/>
      <c r="K282" s="306"/>
      <c r="L282" s="175" t="str">
        <f>IF(E282="","",'OPĆI DIO'!$C$1)</f>
        <v/>
      </c>
      <c r="M282" s="40" t="str">
        <f t="shared" si="25"/>
        <v/>
      </c>
      <c r="N282" s="40" t="str">
        <f t="shared" si="26"/>
        <v/>
      </c>
    </row>
    <row r="283" spans="1:14">
      <c r="A283" s="39" t="str">
        <f>IF(E283="","",VLOOKUP('OPĆI DIO'!$C$1,'OPĆI DIO'!$O$4:$X$137,10,FALSE))</f>
        <v/>
      </c>
      <c r="B283" s="39" t="str">
        <f>IF(E283="","",VLOOKUP('OPĆI DIO'!$C$1,'OPĆI DIO'!$O$4:$X$137,9,FALSE))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80"/>
      <c r="K283" s="306"/>
      <c r="L283" s="175" t="str">
        <f>IF(E283="","",'OPĆI DIO'!$C$1)</f>
        <v/>
      </c>
      <c r="M283" s="40" t="str">
        <f t="shared" si="25"/>
        <v/>
      </c>
      <c r="N283" s="40" t="str">
        <f t="shared" si="26"/>
        <v/>
      </c>
    </row>
    <row r="284" spans="1:14">
      <c r="A284" s="39" t="str">
        <f>IF(E284="","",VLOOKUP('OPĆI DIO'!$C$1,'OPĆI DIO'!$O$4:$X$137,10,FALSE))</f>
        <v/>
      </c>
      <c r="B284" s="39" t="str">
        <f>IF(E284="","",VLOOKUP('OPĆI DIO'!$C$1,'OPĆI DIO'!$O$4:$X$137,9,FALSE))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80"/>
      <c r="K284" s="306"/>
      <c r="L284" s="175" t="str">
        <f>IF(E284="","",'OPĆI DIO'!$C$1)</f>
        <v/>
      </c>
      <c r="M284" s="40" t="str">
        <f t="shared" si="25"/>
        <v/>
      </c>
      <c r="N284" s="40" t="str">
        <f t="shared" si="26"/>
        <v/>
      </c>
    </row>
    <row r="285" spans="1:14">
      <c r="A285" s="39" t="str">
        <f>IF(E285="","",VLOOKUP('OPĆI DIO'!$C$1,'OPĆI DIO'!$O$4:$X$137,10,FALSE))</f>
        <v/>
      </c>
      <c r="B285" s="39" t="str">
        <f>IF(E285="","",VLOOKUP('OPĆI DIO'!$C$1,'OPĆI DIO'!$O$4:$X$137,9,FALSE))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80"/>
      <c r="K285" s="306"/>
      <c r="L285" s="175" t="str">
        <f>IF(E285="","",'OPĆI DIO'!$C$1)</f>
        <v/>
      </c>
      <c r="M285" s="40" t="str">
        <f t="shared" si="25"/>
        <v/>
      </c>
      <c r="N285" s="40" t="str">
        <f t="shared" si="26"/>
        <v/>
      </c>
    </row>
    <row r="286" spans="1:14">
      <c r="A286" s="39" t="str">
        <f>IF(E286="","",VLOOKUP('OPĆI DIO'!$C$1,'OPĆI DIO'!$O$4:$X$137,10,FALSE))</f>
        <v/>
      </c>
      <c r="B286" s="39" t="str">
        <f>IF(E286="","",VLOOKUP('OPĆI DIO'!$C$1,'OPĆI DIO'!$O$4:$X$137,9,FALSE))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80"/>
      <c r="K286" s="306"/>
      <c r="L286" s="175" t="str">
        <f>IF(E286="","",'OPĆI DIO'!$C$1)</f>
        <v/>
      </c>
      <c r="M286" s="40" t="str">
        <f t="shared" si="25"/>
        <v/>
      </c>
      <c r="N286" s="40" t="str">
        <f t="shared" si="26"/>
        <v/>
      </c>
    </row>
    <row r="287" spans="1:14">
      <c r="A287" s="39" t="str">
        <f>IF(E287="","",VLOOKUP('OPĆI DIO'!$C$1,'OPĆI DIO'!$O$4:$X$137,10,FALSE))</f>
        <v/>
      </c>
      <c r="B287" s="39" t="str">
        <f>IF(E287="","",VLOOKUP('OPĆI DIO'!$C$1,'OPĆI DIO'!$O$4:$X$137,9,FALSE))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80"/>
      <c r="K287" s="306"/>
      <c r="L287" s="175" t="str">
        <f>IF(E287="","",'OPĆI DIO'!$C$1)</f>
        <v/>
      </c>
      <c r="M287" s="40" t="str">
        <f t="shared" si="25"/>
        <v/>
      </c>
      <c r="N287" s="40" t="str">
        <f t="shared" si="26"/>
        <v/>
      </c>
    </row>
    <row r="288" spans="1:14">
      <c r="A288" s="39" t="str">
        <f>IF(E288="","",VLOOKUP('OPĆI DIO'!$C$1,'OPĆI DIO'!$O$4:$X$137,10,FALSE))</f>
        <v/>
      </c>
      <c r="B288" s="39" t="str">
        <f>IF(E288="","",VLOOKUP('OPĆI DIO'!$C$1,'OPĆI DIO'!$O$4:$X$137,9,FALSE))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80"/>
      <c r="K288" s="306"/>
      <c r="L288" s="175" t="str">
        <f>IF(E288="","",'OPĆI DIO'!$C$1)</f>
        <v/>
      </c>
      <c r="M288" s="40" t="str">
        <f t="shared" si="25"/>
        <v/>
      </c>
      <c r="N288" s="40" t="str">
        <f t="shared" si="26"/>
        <v/>
      </c>
    </row>
    <row r="289" spans="1:14">
      <c r="A289" s="39" t="str">
        <f>IF(E289="","",VLOOKUP('OPĆI DIO'!$C$1,'OPĆI DIO'!$O$4:$X$137,10,FALSE))</f>
        <v/>
      </c>
      <c r="B289" s="39" t="str">
        <f>IF(E289="","",VLOOKUP('OPĆI DIO'!$C$1,'OPĆI DIO'!$O$4:$X$137,9,FALSE))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80"/>
      <c r="K289" s="306"/>
      <c r="L289" s="175" t="str">
        <f>IF(E289="","",'OPĆI DIO'!$C$1)</f>
        <v/>
      </c>
      <c r="M289" s="40" t="str">
        <f t="shared" si="25"/>
        <v/>
      </c>
      <c r="N289" s="40" t="str">
        <f t="shared" si="26"/>
        <v/>
      </c>
    </row>
    <row r="290" spans="1:14">
      <c r="A290" s="39" t="str">
        <f>IF(E290="","",VLOOKUP('OPĆI DIO'!$C$1,'OPĆI DIO'!$O$4:$X$137,10,FALSE))</f>
        <v/>
      </c>
      <c r="B290" s="39" t="str">
        <f>IF(E290="","",VLOOKUP('OPĆI DIO'!$C$1,'OPĆI DIO'!$O$4:$X$137,9,FALSE))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80"/>
      <c r="K290" s="306"/>
      <c r="L290" s="175" t="str">
        <f>IF(E290="","",'OPĆI DIO'!$C$1)</f>
        <v/>
      </c>
      <c r="M290" s="40" t="str">
        <f t="shared" si="25"/>
        <v/>
      </c>
      <c r="N290" s="40" t="str">
        <f t="shared" si="26"/>
        <v/>
      </c>
    </row>
    <row r="291" spans="1:14">
      <c r="A291" s="39" t="str">
        <f>IF(E291="","",VLOOKUP('OPĆI DIO'!$C$1,'OPĆI DIO'!$O$4:$X$137,10,FALSE))</f>
        <v/>
      </c>
      <c r="B291" s="39" t="str">
        <f>IF(E291="","",VLOOKUP('OPĆI DIO'!$C$1,'OPĆI DIO'!$O$4:$X$137,9,FALSE))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80"/>
      <c r="K291" s="306"/>
      <c r="L291" s="175" t="str">
        <f>IF(E291="","",'OPĆI DIO'!$C$1)</f>
        <v/>
      </c>
      <c r="M291" s="40" t="str">
        <f t="shared" si="25"/>
        <v/>
      </c>
      <c r="N291" s="40" t="str">
        <f t="shared" si="26"/>
        <v/>
      </c>
    </row>
    <row r="292" spans="1:14">
      <c r="A292" s="39" t="str">
        <f>IF(E292="","",VLOOKUP('OPĆI DIO'!$C$1,'OPĆI DIO'!$O$4:$X$137,10,FALSE))</f>
        <v/>
      </c>
      <c r="B292" s="39" t="str">
        <f>IF(E292="","",VLOOKUP('OPĆI DIO'!$C$1,'OPĆI DIO'!$O$4:$X$137,9,FALSE))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80"/>
      <c r="K292" s="306"/>
      <c r="L292" s="175" t="str">
        <f>IF(E292="","",'OPĆI DIO'!$C$1)</f>
        <v/>
      </c>
      <c r="M292" s="40" t="str">
        <f t="shared" si="25"/>
        <v/>
      </c>
      <c r="N292" s="40" t="str">
        <f t="shared" si="26"/>
        <v/>
      </c>
    </row>
    <row r="293" spans="1:14">
      <c r="A293" s="39" t="str">
        <f>IF(E293="","",VLOOKUP('OPĆI DIO'!$C$1,'OPĆI DIO'!$O$4:$X$137,10,FALSE))</f>
        <v/>
      </c>
      <c r="B293" s="39" t="str">
        <f>IF(E293="","",VLOOKUP('OPĆI DIO'!$C$1,'OPĆI DIO'!$O$4:$X$137,9,FALSE))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80"/>
      <c r="K293" s="306"/>
      <c r="L293" s="175" t="str">
        <f>IF(E293="","",'OPĆI DIO'!$C$1)</f>
        <v/>
      </c>
      <c r="M293" s="40" t="str">
        <f t="shared" si="25"/>
        <v/>
      </c>
      <c r="N293" s="40" t="str">
        <f t="shared" si="26"/>
        <v/>
      </c>
    </row>
    <row r="294" spans="1:14">
      <c r="A294" s="39" t="str">
        <f>IF(E294="","",VLOOKUP('OPĆI DIO'!$C$1,'OPĆI DIO'!$O$4:$X$137,10,FALSE))</f>
        <v/>
      </c>
      <c r="B294" s="39" t="str">
        <f>IF(E294="","",VLOOKUP('OPĆI DIO'!$C$1,'OPĆI DIO'!$O$4:$X$137,9,FALSE))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80"/>
      <c r="K294" s="306"/>
      <c r="L294" s="175" t="str">
        <f>IF(E294="","",'OPĆI DIO'!$C$1)</f>
        <v/>
      </c>
      <c r="M294" s="40" t="str">
        <f t="shared" si="25"/>
        <v/>
      </c>
      <c r="N294" s="40" t="str">
        <f t="shared" si="26"/>
        <v/>
      </c>
    </row>
    <row r="295" spans="1:14">
      <c r="A295" s="39" t="str">
        <f>IF(E295="","",VLOOKUP('OPĆI DIO'!$C$1,'OPĆI DIO'!$O$4:$X$137,10,FALSE))</f>
        <v/>
      </c>
      <c r="B295" s="39" t="str">
        <f>IF(E295="","",VLOOKUP('OPĆI DIO'!$C$1,'OPĆI DIO'!$O$4:$X$137,9,FALSE))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80"/>
      <c r="K295" s="306"/>
      <c r="L295" s="175" t="str">
        <f>IF(E295="","",'OPĆI DIO'!$C$1)</f>
        <v/>
      </c>
      <c r="M295" s="40" t="str">
        <f t="shared" si="25"/>
        <v/>
      </c>
      <c r="N295" s="40" t="str">
        <f t="shared" si="26"/>
        <v/>
      </c>
    </row>
    <row r="296" spans="1:14">
      <c r="A296" s="39" t="str">
        <f>IF(E296="","",VLOOKUP('OPĆI DIO'!$C$1,'OPĆI DIO'!$O$4:$X$137,10,FALSE))</f>
        <v/>
      </c>
      <c r="B296" s="39" t="str">
        <f>IF(E296="","",VLOOKUP('OPĆI DIO'!$C$1,'OPĆI DIO'!$O$4:$X$137,9,FALSE))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80"/>
      <c r="K296" s="306"/>
      <c r="L296" s="175" t="str">
        <f>IF(E296="","",'OPĆI DIO'!$C$1)</f>
        <v/>
      </c>
      <c r="M296" s="40" t="str">
        <f t="shared" si="25"/>
        <v/>
      </c>
      <c r="N296" s="40" t="str">
        <f t="shared" si="26"/>
        <v/>
      </c>
    </row>
    <row r="297" spans="1:14">
      <c r="A297" s="39" t="str">
        <f>IF(E297="","",VLOOKUP('OPĆI DIO'!$C$1,'OPĆI DIO'!$O$4:$X$137,10,FALSE))</f>
        <v/>
      </c>
      <c r="B297" s="39" t="str">
        <f>IF(E297="","",VLOOKUP('OPĆI DIO'!$C$1,'OPĆI DIO'!$O$4:$X$137,9,FALSE))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80"/>
      <c r="K297" s="306"/>
      <c r="L297" s="175" t="str">
        <f>IF(E297="","",'OPĆI DIO'!$C$1)</f>
        <v/>
      </c>
      <c r="M297" s="40" t="str">
        <f t="shared" si="25"/>
        <v/>
      </c>
      <c r="N297" s="40" t="str">
        <f t="shared" si="26"/>
        <v/>
      </c>
    </row>
    <row r="298" spans="1:14">
      <c r="A298" s="39" t="str">
        <f>IF(E298="","",VLOOKUP('OPĆI DIO'!$C$1,'OPĆI DIO'!$O$4:$X$137,10,FALSE))</f>
        <v/>
      </c>
      <c r="B298" s="39" t="str">
        <f>IF(E298="","",VLOOKUP('OPĆI DIO'!$C$1,'OPĆI DIO'!$O$4:$X$137,9,FALSE))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80"/>
      <c r="K298" s="306"/>
      <c r="L298" s="175" t="str">
        <f>IF(E298="","",'OPĆI DIO'!$C$1)</f>
        <v/>
      </c>
      <c r="M298" s="40" t="str">
        <f t="shared" si="25"/>
        <v/>
      </c>
      <c r="N298" s="40" t="str">
        <f t="shared" si="26"/>
        <v/>
      </c>
    </row>
    <row r="299" spans="1:14">
      <c r="A299" s="39" t="str">
        <f>IF(E299="","",VLOOKUP('OPĆI DIO'!$C$1,'OPĆI DIO'!$O$4:$X$137,10,FALSE))</f>
        <v/>
      </c>
      <c r="B299" s="39" t="str">
        <f>IF(E299="","",VLOOKUP('OPĆI DIO'!$C$1,'OPĆI DIO'!$O$4:$X$137,9,FALSE))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80"/>
      <c r="K299" s="306"/>
      <c r="L299" s="175" t="str">
        <f>IF(E299="","",'OPĆI DIO'!$C$1)</f>
        <v/>
      </c>
      <c r="M299" s="40" t="str">
        <f t="shared" si="25"/>
        <v/>
      </c>
      <c r="N299" s="40" t="str">
        <f t="shared" si="26"/>
        <v/>
      </c>
    </row>
    <row r="300" spans="1:14">
      <c r="A300" s="39" t="str">
        <f>IF(E300="","",VLOOKUP('OPĆI DIO'!$C$1,'OPĆI DIO'!$O$4:$X$137,10,FALSE))</f>
        <v/>
      </c>
      <c r="B300" s="39" t="str">
        <f>IF(E300="","",VLOOKUP('OPĆI DIO'!$C$1,'OPĆI DIO'!$O$4:$X$137,9,FALSE))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80"/>
      <c r="K300" s="306"/>
      <c r="L300" s="175" t="str">
        <f>IF(E300="","",'OPĆI DIO'!$C$1)</f>
        <v/>
      </c>
      <c r="M300" s="40" t="str">
        <f t="shared" si="25"/>
        <v/>
      </c>
      <c r="N300" s="40" t="str">
        <f t="shared" si="26"/>
        <v/>
      </c>
    </row>
    <row r="301" spans="1:14">
      <c r="A301" s="39" t="str">
        <f>IF(E301="","",VLOOKUP('OPĆI DIO'!$C$1,'OPĆI DIO'!$O$4:$X$137,10,FALSE))</f>
        <v/>
      </c>
      <c r="B301" s="39" t="str">
        <f>IF(E301="","",VLOOKUP('OPĆI DIO'!$C$1,'OPĆI DIO'!$O$4:$X$137,9,FALSE))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80"/>
      <c r="K301" s="306"/>
      <c r="L301" s="175" t="str">
        <f>IF(E301="","",'OPĆI DIO'!$C$1)</f>
        <v/>
      </c>
      <c r="M301" s="40" t="str">
        <f t="shared" si="25"/>
        <v/>
      </c>
      <c r="N301" s="40" t="str">
        <f t="shared" si="26"/>
        <v/>
      </c>
    </row>
    <row r="302" spans="1:14">
      <c r="A302" s="39" t="str">
        <f>IF(E302="","",VLOOKUP('OPĆI DIO'!$C$1,'OPĆI DIO'!$O$4:$X$137,10,FALSE))</f>
        <v/>
      </c>
      <c r="B302" s="39" t="str">
        <f>IF(E302="","",VLOOKUP('OPĆI DIO'!$C$1,'OPĆI DIO'!$O$4:$X$137,9,FALSE))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80"/>
      <c r="K302" s="306"/>
      <c r="L302" s="175" t="str">
        <f>IF(E302="","",'OPĆI DIO'!$C$1)</f>
        <v/>
      </c>
      <c r="M302" s="40" t="str">
        <f t="shared" si="25"/>
        <v/>
      </c>
      <c r="N302" s="40" t="str">
        <f t="shared" si="26"/>
        <v/>
      </c>
    </row>
    <row r="303" spans="1:14">
      <c r="A303" s="39" t="str">
        <f>IF(E303="","",VLOOKUP('OPĆI DIO'!$C$1,'OPĆI DIO'!$O$4:$X$137,10,FALSE))</f>
        <v/>
      </c>
      <c r="B303" s="39" t="str">
        <f>IF(E303="","",VLOOKUP('OPĆI DIO'!$C$1,'OPĆI DIO'!$O$4:$X$137,9,FALSE))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80"/>
      <c r="K303" s="306"/>
      <c r="L303" s="175" t="str">
        <f>IF(E303="","",'OPĆI DIO'!$C$1)</f>
        <v/>
      </c>
      <c r="M303" s="40" t="str">
        <f t="shared" si="25"/>
        <v/>
      </c>
      <c r="N303" s="40" t="str">
        <f t="shared" si="26"/>
        <v/>
      </c>
    </row>
    <row r="304" spans="1:14">
      <c r="A304" s="39" t="str">
        <f>IF(E304="","",VLOOKUP('OPĆI DIO'!$C$1,'OPĆI DIO'!$O$4:$X$137,10,FALSE))</f>
        <v/>
      </c>
      <c r="B304" s="39" t="str">
        <f>IF(E304="","",VLOOKUP('OPĆI DIO'!$C$1,'OPĆI DIO'!$O$4:$X$137,9,FALSE))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80"/>
      <c r="K304" s="306"/>
      <c r="L304" s="175" t="str">
        <f>IF(E304="","",'OPĆI DIO'!$C$1)</f>
        <v/>
      </c>
      <c r="M304" s="40" t="str">
        <f t="shared" si="25"/>
        <v/>
      </c>
      <c r="N304" s="40" t="str">
        <f t="shared" si="26"/>
        <v/>
      </c>
    </row>
    <row r="305" spans="1:14">
      <c r="A305" s="39" t="str">
        <f>IF(E305="","",VLOOKUP('OPĆI DIO'!$C$1,'OPĆI DIO'!$O$4:$X$137,10,FALSE))</f>
        <v/>
      </c>
      <c r="B305" s="39" t="str">
        <f>IF(E305="","",VLOOKUP('OPĆI DIO'!$C$1,'OPĆI DIO'!$O$4:$X$137,9,FALSE))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80"/>
      <c r="K305" s="306"/>
      <c r="L305" s="175" t="str">
        <f>IF(E305="","",'OPĆI DIO'!$C$1)</f>
        <v/>
      </c>
      <c r="M305" s="40" t="str">
        <f t="shared" si="25"/>
        <v/>
      </c>
      <c r="N305" s="40" t="str">
        <f t="shared" si="26"/>
        <v/>
      </c>
    </row>
    <row r="306" spans="1:14">
      <c r="A306" s="39" t="str">
        <f>IF(E306="","",VLOOKUP('OPĆI DIO'!$C$1,'OPĆI DIO'!$O$4:$X$137,10,FALSE))</f>
        <v/>
      </c>
      <c r="B306" s="39" t="str">
        <f>IF(E306="","",VLOOKUP('OPĆI DIO'!$C$1,'OPĆI DIO'!$O$4:$X$137,9,FALSE))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80"/>
      <c r="K306" s="306"/>
      <c r="L306" s="175" t="str">
        <f>IF(E306="","",'OPĆI DIO'!$C$1)</f>
        <v/>
      </c>
      <c r="M306" s="40" t="str">
        <f t="shared" si="25"/>
        <v/>
      </c>
      <c r="N306" s="40" t="str">
        <f t="shared" si="26"/>
        <v/>
      </c>
    </row>
    <row r="307" spans="1:14">
      <c r="A307" s="39" t="str">
        <f>IF(E307="","",VLOOKUP('OPĆI DIO'!$C$1,'OPĆI DIO'!$O$4:$X$137,10,FALSE))</f>
        <v/>
      </c>
      <c r="B307" s="39" t="str">
        <f>IF(E307="","",VLOOKUP('OPĆI DIO'!$C$1,'OPĆI DIO'!$O$4:$X$137,9,FALSE))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80"/>
      <c r="K307" s="306"/>
      <c r="L307" s="175" t="str">
        <f>IF(E307="","",'OPĆI DIO'!$C$1)</f>
        <v/>
      </c>
      <c r="M307" s="40" t="str">
        <f t="shared" si="25"/>
        <v/>
      </c>
      <c r="N307" s="40" t="str">
        <f t="shared" si="26"/>
        <v/>
      </c>
    </row>
    <row r="308" spans="1:14">
      <c r="A308" s="39" t="str">
        <f>IF(E308="","",VLOOKUP('OPĆI DIO'!$C$1,'OPĆI DIO'!$O$4:$X$137,10,FALSE))</f>
        <v/>
      </c>
      <c r="B308" s="39" t="str">
        <f>IF(E308="","",VLOOKUP('OPĆI DIO'!$C$1,'OPĆI DIO'!$O$4:$X$137,9,FALSE))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80"/>
      <c r="K308" s="306"/>
      <c r="L308" s="175" t="str">
        <f>IF(E308="","",'OPĆI DIO'!$C$1)</f>
        <v/>
      </c>
      <c r="M308" s="40" t="str">
        <f t="shared" si="25"/>
        <v/>
      </c>
      <c r="N308" s="40" t="str">
        <f t="shared" si="26"/>
        <v/>
      </c>
    </row>
    <row r="309" spans="1:14">
      <c r="A309" s="39" t="str">
        <f>IF(E309="","",VLOOKUP('OPĆI DIO'!$C$1,'OPĆI DIO'!$O$4:$X$137,10,FALSE))</f>
        <v/>
      </c>
      <c r="B309" s="39" t="str">
        <f>IF(E309="","",VLOOKUP('OPĆI DIO'!$C$1,'OPĆI DIO'!$O$4:$X$137,9,FALSE))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80"/>
      <c r="K309" s="306"/>
      <c r="L309" s="175" t="str">
        <f>IF(E309="","",'OPĆI DIO'!$C$1)</f>
        <v/>
      </c>
      <c r="M309" s="40" t="str">
        <f t="shared" si="25"/>
        <v/>
      </c>
      <c r="N309" s="40" t="str">
        <f t="shared" si="26"/>
        <v/>
      </c>
    </row>
    <row r="310" spans="1:14">
      <c r="A310" s="39" t="str">
        <f>IF(E310="","",VLOOKUP('OPĆI DIO'!$C$1,'OPĆI DIO'!$O$4:$X$137,10,FALSE))</f>
        <v/>
      </c>
      <c r="B310" s="39" t="str">
        <f>IF(E310="","",VLOOKUP('OPĆI DIO'!$C$1,'OPĆI DIO'!$O$4:$X$137,9,FALSE))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80"/>
      <c r="K310" s="306"/>
      <c r="L310" s="175" t="str">
        <f>IF(E310="","",'OPĆI DIO'!$C$1)</f>
        <v/>
      </c>
      <c r="M310" s="40" t="str">
        <f t="shared" si="25"/>
        <v/>
      </c>
      <c r="N310" s="40" t="str">
        <f t="shared" si="26"/>
        <v/>
      </c>
    </row>
    <row r="311" spans="1:14">
      <c r="A311" s="39" t="str">
        <f>IF(E311="","",VLOOKUP('OPĆI DIO'!$C$1,'OPĆI DIO'!$O$4:$X$137,10,FALSE))</f>
        <v/>
      </c>
      <c r="B311" s="39" t="str">
        <f>IF(E311="","",VLOOKUP('OPĆI DIO'!$C$1,'OPĆI DIO'!$O$4:$X$137,9,FALSE))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80"/>
      <c r="K311" s="306"/>
      <c r="L311" s="175" t="str">
        <f>IF(E311="","",'OPĆI DIO'!$C$1)</f>
        <v/>
      </c>
      <c r="M311" s="40" t="str">
        <f t="shared" si="25"/>
        <v/>
      </c>
      <c r="N311" s="40" t="str">
        <f t="shared" si="26"/>
        <v/>
      </c>
    </row>
    <row r="312" spans="1:14">
      <c r="A312" s="39" t="str">
        <f>IF(E312="","",VLOOKUP('OPĆI DIO'!$C$1,'OPĆI DIO'!$O$4:$X$137,10,FALSE))</f>
        <v/>
      </c>
      <c r="B312" s="39" t="str">
        <f>IF(E312="","",VLOOKUP('OPĆI DIO'!$C$1,'OPĆI DIO'!$O$4:$X$137,9,FALSE))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80"/>
      <c r="K312" s="306"/>
      <c r="L312" s="175" t="str">
        <f>IF(E312="","",'OPĆI DIO'!$C$1)</f>
        <v/>
      </c>
      <c r="M312" s="40" t="str">
        <f t="shared" si="25"/>
        <v/>
      </c>
      <c r="N312" s="40" t="str">
        <f t="shared" si="26"/>
        <v/>
      </c>
    </row>
    <row r="313" spans="1:14">
      <c r="A313" s="39" t="str">
        <f>IF(E313="","",VLOOKUP('OPĆI DIO'!$C$1,'OPĆI DIO'!$O$4:$X$137,10,FALSE))</f>
        <v/>
      </c>
      <c r="B313" s="39" t="str">
        <f>IF(E313="","",VLOOKUP('OPĆI DIO'!$C$1,'OPĆI DIO'!$O$4:$X$137,9,FALSE))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80"/>
      <c r="K313" s="306"/>
      <c r="L313" s="175" t="str">
        <f>IF(E313="","",'OPĆI DIO'!$C$1)</f>
        <v/>
      </c>
      <c r="M313" s="40" t="str">
        <f t="shared" si="25"/>
        <v/>
      </c>
      <c r="N313" s="40" t="str">
        <f t="shared" si="26"/>
        <v/>
      </c>
    </row>
    <row r="314" spans="1:14">
      <c r="A314" s="39" t="str">
        <f>IF(E314="","",VLOOKUP('OPĆI DIO'!$C$1,'OPĆI DIO'!$O$4:$X$137,10,FALSE))</f>
        <v/>
      </c>
      <c r="B314" s="39" t="str">
        <f>IF(E314="","",VLOOKUP('OPĆI DIO'!$C$1,'OPĆI DIO'!$O$4:$X$137,9,FALSE))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80"/>
      <c r="K314" s="306"/>
      <c r="L314" s="175" t="str">
        <f>IF(E314="","",'OPĆI DIO'!$C$1)</f>
        <v/>
      </c>
      <c r="M314" s="40" t="str">
        <f t="shared" si="25"/>
        <v/>
      </c>
      <c r="N314" s="40" t="str">
        <f t="shared" si="26"/>
        <v/>
      </c>
    </row>
    <row r="315" spans="1:14">
      <c r="A315" s="39" t="str">
        <f>IF(E315="","",VLOOKUP('OPĆI DIO'!$C$1,'OPĆI DIO'!$O$4:$X$137,10,FALSE))</f>
        <v/>
      </c>
      <c r="B315" s="39" t="str">
        <f>IF(E315="","",VLOOKUP('OPĆI DIO'!$C$1,'OPĆI DIO'!$O$4:$X$137,9,FALSE))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80"/>
      <c r="K315" s="306"/>
      <c r="L315" s="175" t="str">
        <f>IF(E315="","",'OPĆI DIO'!$C$1)</f>
        <v/>
      </c>
      <c r="M315" s="40" t="str">
        <f t="shared" si="25"/>
        <v/>
      </c>
      <c r="N315" s="40" t="str">
        <f t="shared" si="26"/>
        <v/>
      </c>
    </row>
    <row r="316" spans="1:14">
      <c r="A316" s="39" t="str">
        <f>IF(E316="","",VLOOKUP('OPĆI DIO'!$C$1,'OPĆI DIO'!$O$4:$X$137,10,FALSE))</f>
        <v/>
      </c>
      <c r="B316" s="39" t="str">
        <f>IF(E316="","",VLOOKUP('OPĆI DIO'!$C$1,'OPĆI DIO'!$O$4:$X$137,9,FALSE))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80"/>
      <c r="K316" s="306"/>
      <c r="L316" s="175" t="str">
        <f>IF(E316="","",'OPĆI DIO'!$C$1)</f>
        <v/>
      </c>
      <c r="M316" s="40" t="str">
        <f t="shared" si="25"/>
        <v/>
      </c>
      <c r="N316" s="40" t="str">
        <f t="shared" si="26"/>
        <v/>
      </c>
    </row>
    <row r="317" spans="1:14">
      <c r="A317" s="39" t="str">
        <f>IF(E317="","",VLOOKUP('OPĆI DIO'!$C$1,'OPĆI DIO'!$O$4:$X$137,10,FALSE))</f>
        <v/>
      </c>
      <c r="B317" s="39" t="str">
        <f>IF(E317="","",VLOOKUP('OPĆI DIO'!$C$1,'OPĆI DIO'!$O$4:$X$137,9,FALSE))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80"/>
      <c r="K317" s="306"/>
      <c r="L317" s="175" t="str">
        <f>IF(E317="","",'OPĆI DIO'!$C$1)</f>
        <v/>
      </c>
      <c r="M317" s="40" t="str">
        <f t="shared" si="25"/>
        <v/>
      </c>
      <c r="N317" s="40" t="str">
        <f t="shared" si="26"/>
        <v/>
      </c>
    </row>
    <row r="318" spans="1:14">
      <c r="A318" s="39" t="str">
        <f>IF(E318="","",VLOOKUP('OPĆI DIO'!$C$1,'OPĆI DIO'!$O$4:$X$137,10,FALSE))</f>
        <v/>
      </c>
      <c r="B318" s="39" t="str">
        <f>IF(E318="","",VLOOKUP('OPĆI DIO'!$C$1,'OPĆI DIO'!$O$4:$X$137,9,FALSE))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80"/>
      <c r="K318" s="306"/>
      <c r="L318" s="175" t="str">
        <f>IF(E318="","",'OPĆI DIO'!$C$1)</f>
        <v/>
      </c>
      <c r="M318" s="40" t="str">
        <f t="shared" si="25"/>
        <v/>
      </c>
      <c r="N318" s="40" t="str">
        <f t="shared" si="26"/>
        <v/>
      </c>
    </row>
    <row r="319" spans="1:14">
      <c r="A319" s="39" t="str">
        <f>IF(E319="","",VLOOKUP('OPĆI DIO'!$C$1,'OPĆI DIO'!$O$4:$X$137,10,FALSE))</f>
        <v/>
      </c>
      <c r="B319" s="39" t="str">
        <f>IF(E319="","",VLOOKUP('OPĆI DIO'!$C$1,'OPĆI DIO'!$O$4:$X$137,9,FALSE))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80"/>
      <c r="K319" s="306"/>
      <c r="L319" s="175" t="str">
        <f>IF(E319="","",'OPĆI DIO'!$C$1)</f>
        <v/>
      </c>
      <c r="M319" s="40" t="str">
        <f t="shared" si="25"/>
        <v/>
      </c>
      <c r="N319" s="40" t="str">
        <f t="shared" si="26"/>
        <v/>
      </c>
    </row>
    <row r="320" spans="1:14">
      <c r="A320" s="39" t="str">
        <f>IF(E320="","",VLOOKUP('OPĆI DIO'!$C$1,'OPĆI DIO'!$O$4:$X$137,10,FALSE))</f>
        <v/>
      </c>
      <c r="B320" s="39" t="str">
        <f>IF(E320="","",VLOOKUP('OPĆI DIO'!$C$1,'OPĆI DIO'!$O$4:$X$137,9,FALSE))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80"/>
      <c r="K320" s="306"/>
      <c r="L320" s="175" t="str">
        <f>IF(E320="","",'OPĆI DIO'!$C$1)</f>
        <v/>
      </c>
      <c r="M320" s="40" t="str">
        <f t="shared" si="25"/>
        <v/>
      </c>
      <c r="N320" s="40" t="str">
        <f t="shared" si="26"/>
        <v/>
      </c>
    </row>
    <row r="321" spans="1:14">
      <c r="A321" s="39" t="str">
        <f>IF(E321="","",VLOOKUP('OPĆI DIO'!$C$1,'OPĆI DIO'!$O$4:$X$137,10,FALSE))</f>
        <v/>
      </c>
      <c r="B321" s="39" t="str">
        <f>IF(E321="","",VLOOKUP('OPĆI DIO'!$C$1,'OPĆI DIO'!$O$4:$X$137,9,FALSE))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80"/>
      <c r="K321" s="306"/>
      <c r="L321" s="175" t="str">
        <f>IF(E321="","",'OPĆI DIO'!$C$1)</f>
        <v/>
      </c>
      <c r="M321" s="40" t="str">
        <f t="shared" si="25"/>
        <v/>
      </c>
      <c r="N321" s="40" t="str">
        <f t="shared" si="26"/>
        <v/>
      </c>
    </row>
    <row r="322" spans="1:14">
      <c r="A322" s="39" t="str">
        <f>IF(E322="","",VLOOKUP('OPĆI DIO'!$C$1,'OPĆI DIO'!$O$4:$X$137,10,FALSE))</f>
        <v/>
      </c>
      <c r="B322" s="39" t="str">
        <f>IF(E322="","",VLOOKUP('OPĆI DIO'!$C$1,'OPĆI DIO'!$O$4:$X$137,9,FALSE))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80"/>
      <c r="K322" s="306"/>
      <c r="L322" s="175" t="str">
        <f>IF(E322="","",'OPĆI DIO'!$C$1)</f>
        <v/>
      </c>
      <c r="M322" s="40" t="str">
        <f t="shared" si="25"/>
        <v/>
      </c>
      <c r="N322" s="40" t="str">
        <f t="shared" si="26"/>
        <v/>
      </c>
    </row>
    <row r="323" spans="1:14">
      <c r="A323" s="39" t="str">
        <f>IF(E323="","",VLOOKUP('OPĆI DIO'!$C$1,'OPĆI DIO'!$O$4:$X$137,10,FALSE))</f>
        <v/>
      </c>
      <c r="B323" s="39" t="str">
        <f>IF(E323="","",VLOOKUP('OPĆI DIO'!$C$1,'OPĆI DIO'!$O$4:$X$137,9,FALSE))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80"/>
      <c r="K323" s="306"/>
      <c r="L323" s="175" t="str">
        <f>IF(E323="","",'OPĆI DIO'!$C$1)</f>
        <v/>
      </c>
      <c r="M323" s="40" t="str">
        <f t="shared" si="25"/>
        <v/>
      </c>
      <c r="N323" s="40" t="str">
        <f t="shared" si="26"/>
        <v/>
      </c>
    </row>
    <row r="324" spans="1:14">
      <c r="A324" s="39" t="str">
        <f>IF(E324="","",VLOOKUP('OPĆI DIO'!$C$1,'OPĆI DIO'!$O$4:$X$137,10,FALSE))</f>
        <v/>
      </c>
      <c r="B324" s="39" t="str">
        <f>IF(E324="","",VLOOKUP('OPĆI DIO'!$C$1,'OPĆI DIO'!$O$4:$X$137,9,FALSE))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80"/>
      <c r="K324" s="306"/>
      <c r="L324" s="175" t="str">
        <f>IF(E324="","",'OPĆI DIO'!$C$1)</f>
        <v/>
      </c>
      <c r="M324" s="40" t="str">
        <f t="shared" ref="M324:M387" si="30">LEFT(E324,2)</f>
        <v/>
      </c>
      <c r="N324" s="40" t="str">
        <f t="shared" ref="N324:N387" si="31">LEFT(E324,3)</f>
        <v/>
      </c>
    </row>
    <row r="325" spans="1:14">
      <c r="A325" s="39" t="str">
        <f>IF(E325="","",VLOOKUP('OPĆI DIO'!$C$1,'OPĆI DIO'!$O$4:$X$137,10,FALSE))</f>
        <v/>
      </c>
      <c r="B325" s="39" t="str">
        <f>IF(E325="","",VLOOKUP('OPĆI DIO'!$C$1,'OPĆI DIO'!$O$4:$X$137,9,FALSE))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80"/>
      <c r="K325" s="306"/>
      <c r="L325" s="175" t="str">
        <f>IF(E325="","",'OPĆI DIO'!$C$1)</f>
        <v/>
      </c>
      <c r="M325" s="40" t="str">
        <f t="shared" si="30"/>
        <v/>
      </c>
      <c r="N325" s="40" t="str">
        <f t="shared" si="31"/>
        <v/>
      </c>
    </row>
    <row r="326" spans="1:14">
      <c r="A326" s="39" t="str">
        <f>IF(E326="","",VLOOKUP('OPĆI DIO'!$C$1,'OPĆI DIO'!$O$4:$X$137,10,FALSE))</f>
        <v/>
      </c>
      <c r="B326" s="39" t="str">
        <f>IF(E326="","",VLOOKUP('OPĆI DIO'!$C$1,'OPĆI DIO'!$O$4:$X$137,9,FALSE))</f>
        <v/>
      </c>
      <c r="C326" s="82" t="str">
        <f t="shared" ref="C326:C389" si="32">IFERROR(VLOOKUP(E326,$S$6:$V$113,3,FALSE),"")</f>
        <v/>
      </c>
      <c r="D326" s="38" t="str">
        <f t="shared" ref="D326:D389" si="33">IFERROR(VLOOKUP(E326,$S$6:$V$113,4,FALSE),"")</f>
        <v/>
      </c>
      <c r="E326" s="49"/>
      <c r="F326" s="85" t="str">
        <f t="shared" ref="F326:F389" si="34">IFERROR(VLOOKUP(E326,$S$6:$V$113,2,FALSE),"")</f>
        <v/>
      </c>
      <c r="G326" s="80"/>
      <c r="H326" s="80"/>
      <c r="I326" s="80"/>
      <c r="J326" s="80"/>
      <c r="K326" s="306"/>
      <c r="L326" s="175" t="str">
        <f>IF(E326="","",'OPĆI DIO'!$C$1)</f>
        <v/>
      </c>
      <c r="M326" s="40" t="str">
        <f t="shared" si="30"/>
        <v/>
      </c>
      <c r="N326" s="40" t="str">
        <f t="shared" si="31"/>
        <v/>
      </c>
    </row>
    <row r="327" spans="1:14">
      <c r="A327" s="39" t="str">
        <f>IF(E327="","",VLOOKUP('OPĆI DIO'!$C$1,'OPĆI DIO'!$O$4:$X$137,10,FALSE))</f>
        <v/>
      </c>
      <c r="B327" s="39" t="str">
        <f>IF(E327="","",VLOOKUP('OPĆI DIO'!$C$1,'OPĆI DIO'!$O$4:$X$137,9,FALSE))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80"/>
      <c r="K327" s="306"/>
      <c r="L327" s="175" t="str">
        <f>IF(E327="","",'OPĆI DIO'!$C$1)</f>
        <v/>
      </c>
      <c r="M327" s="40" t="str">
        <f t="shared" si="30"/>
        <v/>
      </c>
      <c r="N327" s="40" t="str">
        <f t="shared" si="31"/>
        <v/>
      </c>
    </row>
    <row r="328" spans="1:14">
      <c r="A328" s="39" t="str">
        <f>IF(E328="","",VLOOKUP('OPĆI DIO'!$C$1,'OPĆI DIO'!$O$4:$X$137,10,FALSE))</f>
        <v/>
      </c>
      <c r="B328" s="39" t="str">
        <f>IF(E328="","",VLOOKUP('OPĆI DIO'!$C$1,'OPĆI DIO'!$O$4:$X$137,9,FALSE))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80"/>
      <c r="K328" s="306"/>
      <c r="L328" s="175" t="str">
        <f>IF(E328="","",'OPĆI DIO'!$C$1)</f>
        <v/>
      </c>
      <c r="M328" s="40" t="str">
        <f t="shared" si="30"/>
        <v/>
      </c>
      <c r="N328" s="40" t="str">
        <f t="shared" si="31"/>
        <v/>
      </c>
    </row>
    <row r="329" spans="1:14">
      <c r="A329" s="39" t="str">
        <f>IF(E329="","",VLOOKUP('OPĆI DIO'!$C$1,'OPĆI DIO'!$O$4:$X$137,10,FALSE))</f>
        <v/>
      </c>
      <c r="B329" s="39" t="str">
        <f>IF(E329="","",VLOOKUP('OPĆI DIO'!$C$1,'OPĆI DIO'!$O$4:$X$137,9,FALSE))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80"/>
      <c r="K329" s="306"/>
      <c r="L329" s="175" t="str">
        <f>IF(E329="","",'OPĆI DIO'!$C$1)</f>
        <v/>
      </c>
      <c r="M329" s="40" t="str">
        <f t="shared" si="30"/>
        <v/>
      </c>
      <c r="N329" s="40" t="str">
        <f t="shared" si="31"/>
        <v/>
      </c>
    </row>
    <row r="330" spans="1:14">
      <c r="A330" s="39" t="str">
        <f>IF(E330="","",VLOOKUP('OPĆI DIO'!$C$1,'OPĆI DIO'!$O$4:$X$137,10,FALSE))</f>
        <v/>
      </c>
      <c r="B330" s="39" t="str">
        <f>IF(E330="","",VLOOKUP('OPĆI DIO'!$C$1,'OPĆI DIO'!$O$4:$X$137,9,FALSE))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80"/>
      <c r="K330" s="306"/>
      <c r="L330" s="175" t="str">
        <f>IF(E330="","",'OPĆI DIO'!$C$1)</f>
        <v/>
      </c>
      <c r="M330" s="40" t="str">
        <f t="shared" si="30"/>
        <v/>
      </c>
      <c r="N330" s="40" t="str">
        <f t="shared" si="31"/>
        <v/>
      </c>
    </row>
    <row r="331" spans="1:14">
      <c r="A331" s="39" t="str">
        <f>IF(E331="","",VLOOKUP('OPĆI DIO'!$C$1,'OPĆI DIO'!$O$4:$X$137,10,FALSE))</f>
        <v/>
      </c>
      <c r="B331" s="39" t="str">
        <f>IF(E331="","",VLOOKUP('OPĆI DIO'!$C$1,'OPĆI DIO'!$O$4:$X$137,9,FALSE))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80"/>
      <c r="K331" s="306"/>
      <c r="L331" s="175" t="str">
        <f>IF(E331="","",'OPĆI DIO'!$C$1)</f>
        <v/>
      </c>
      <c r="M331" s="40" t="str">
        <f t="shared" si="30"/>
        <v/>
      </c>
      <c r="N331" s="40" t="str">
        <f t="shared" si="31"/>
        <v/>
      </c>
    </row>
    <row r="332" spans="1:14">
      <c r="A332" s="39" t="str">
        <f>IF(E332="","",VLOOKUP('OPĆI DIO'!$C$1,'OPĆI DIO'!$O$4:$X$137,10,FALSE))</f>
        <v/>
      </c>
      <c r="B332" s="39" t="str">
        <f>IF(E332="","",VLOOKUP('OPĆI DIO'!$C$1,'OPĆI DIO'!$O$4:$X$137,9,FALSE))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80"/>
      <c r="K332" s="306"/>
      <c r="L332" s="175" t="str">
        <f>IF(E332="","",'OPĆI DIO'!$C$1)</f>
        <v/>
      </c>
      <c r="M332" s="40" t="str">
        <f t="shared" si="30"/>
        <v/>
      </c>
      <c r="N332" s="40" t="str">
        <f t="shared" si="31"/>
        <v/>
      </c>
    </row>
    <row r="333" spans="1:14">
      <c r="A333" s="39" t="str">
        <f>IF(E333="","",VLOOKUP('OPĆI DIO'!$C$1,'OPĆI DIO'!$O$4:$X$137,10,FALSE))</f>
        <v/>
      </c>
      <c r="B333" s="39" t="str">
        <f>IF(E333="","",VLOOKUP('OPĆI DIO'!$C$1,'OPĆI DIO'!$O$4:$X$137,9,FALSE))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80"/>
      <c r="K333" s="306"/>
      <c r="L333" s="175" t="str">
        <f>IF(E333="","",'OPĆI DIO'!$C$1)</f>
        <v/>
      </c>
      <c r="M333" s="40" t="str">
        <f t="shared" si="30"/>
        <v/>
      </c>
      <c r="N333" s="40" t="str">
        <f t="shared" si="31"/>
        <v/>
      </c>
    </row>
    <row r="334" spans="1:14">
      <c r="A334" s="39" t="str">
        <f>IF(E334="","",VLOOKUP('OPĆI DIO'!$C$1,'OPĆI DIO'!$O$4:$X$137,10,FALSE))</f>
        <v/>
      </c>
      <c r="B334" s="39" t="str">
        <f>IF(E334="","",VLOOKUP('OPĆI DIO'!$C$1,'OPĆI DIO'!$O$4:$X$137,9,FALSE))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80"/>
      <c r="K334" s="306"/>
      <c r="L334" s="175" t="str">
        <f>IF(E334="","",'OPĆI DIO'!$C$1)</f>
        <v/>
      </c>
      <c r="M334" s="40" t="str">
        <f t="shared" si="30"/>
        <v/>
      </c>
      <c r="N334" s="40" t="str">
        <f t="shared" si="31"/>
        <v/>
      </c>
    </row>
    <row r="335" spans="1:14">
      <c r="A335" s="39" t="str">
        <f>IF(E335="","",VLOOKUP('OPĆI DIO'!$C$1,'OPĆI DIO'!$O$4:$X$137,10,FALSE))</f>
        <v/>
      </c>
      <c r="B335" s="39" t="str">
        <f>IF(E335="","",VLOOKUP('OPĆI DIO'!$C$1,'OPĆI DIO'!$O$4:$X$137,9,FALSE))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80"/>
      <c r="K335" s="306"/>
      <c r="L335" s="175" t="str">
        <f>IF(E335="","",'OPĆI DIO'!$C$1)</f>
        <v/>
      </c>
      <c r="M335" s="40" t="str">
        <f t="shared" si="30"/>
        <v/>
      </c>
      <c r="N335" s="40" t="str">
        <f t="shared" si="31"/>
        <v/>
      </c>
    </row>
    <row r="336" spans="1:14">
      <c r="A336" s="39" t="str">
        <f>IF(E336="","",VLOOKUP('OPĆI DIO'!$C$1,'OPĆI DIO'!$O$4:$X$137,10,FALSE))</f>
        <v/>
      </c>
      <c r="B336" s="39" t="str">
        <f>IF(E336="","",VLOOKUP('OPĆI DIO'!$C$1,'OPĆI DIO'!$O$4:$X$137,9,FALSE))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80"/>
      <c r="K336" s="306"/>
      <c r="L336" s="175" t="str">
        <f>IF(E336="","",'OPĆI DIO'!$C$1)</f>
        <v/>
      </c>
      <c r="M336" s="40" t="str">
        <f t="shared" si="30"/>
        <v/>
      </c>
      <c r="N336" s="40" t="str">
        <f t="shared" si="31"/>
        <v/>
      </c>
    </row>
    <row r="337" spans="1:14">
      <c r="A337" s="39" t="str">
        <f>IF(E337="","",VLOOKUP('OPĆI DIO'!$C$1,'OPĆI DIO'!$O$4:$X$137,10,FALSE))</f>
        <v/>
      </c>
      <c r="B337" s="39" t="str">
        <f>IF(E337="","",VLOOKUP('OPĆI DIO'!$C$1,'OPĆI DIO'!$O$4:$X$137,9,FALSE))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80"/>
      <c r="K337" s="306"/>
      <c r="L337" s="175" t="str">
        <f>IF(E337="","",'OPĆI DIO'!$C$1)</f>
        <v/>
      </c>
      <c r="M337" s="40" t="str">
        <f t="shared" si="30"/>
        <v/>
      </c>
      <c r="N337" s="40" t="str">
        <f t="shared" si="31"/>
        <v/>
      </c>
    </row>
    <row r="338" spans="1:14">
      <c r="A338" s="39" t="str">
        <f>IF(E338="","",VLOOKUP('OPĆI DIO'!$C$1,'OPĆI DIO'!$O$4:$X$137,10,FALSE))</f>
        <v/>
      </c>
      <c r="B338" s="39" t="str">
        <f>IF(E338="","",VLOOKUP('OPĆI DIO'!$C$1,'OPĆI DIO'!$O$4:$X$137,9,FALSE))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80"/>
      <c r="K338" s="306"/>
      <c r="L338" s="175" t="str">
        <f>IF(E338="","",'OPĆI DIO'!$C$1)</f>
        <v/>
      </c>
      <c r="M338" s="40" t="str">
        <f t="shared" si="30"/>
        <v/>
      </c>
      <c r="N338" s="40" t="str">
        <f t="shared" si="31"/>
        <v/>
      </c>
    </row>
    <row r="339" spans="1:14">
      <c r="A339" s="39" t="str">
        <f>IF(E339="","",VLOOKUP('OPĆI DIO'!$C$1,'OPĆI DIO'!$O$4:$X$137,10,FALSE))</f>
        <v/>
      </c>
      <c r="B339" s="39" t="str">
        <f>IF(E339="","",VLOOKUP('OPĆI DIO'!$C$1,'OPĆI DIO'!$O$4:$X$137,9,FALSE))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80"/>
      <c r="K339" s="306"/>
      <c r="L339" s="175" t="str">
        <f>IF(E339="","",'OPĆI DIO'!$C$1)</f>
        <v/>
      </c>
      <c r="M339" s="40" t="str">
        <f t="shared" si="30"/>
        <v/>
      </c>
      <c r="N339" s="40" t="str">
        <f t="shared" si="31"/>
        <v/>
      </c>
    </row>
    <row r="340" spans="1:14">
      <c r="A340" s="39" t="str">
        <f>IF(E340="","",VLOOKUP('OPĆI DIO'!$C$1,'OPĆI DIO'!$O$4:$X$137,10,FALSE))</f>
        <v/>
      </c>
      <c r="B340" s="39" t="str">
        <f>IF(E340="","",VLOOKUP('OPĆI DIO'!$C$1,'OPĆI DIO'!$O$4:$X$137,9,FALSE))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80"/>
      <c r="K340" s="306"/>
      <c r="L340" s="175" t="str">
        <f>IF(E340="","",'OPĆI DIO'!$C$1)</f>
        <v/>
      </c>
      <c r="M340" s="40" t="str">
        <f t="shared" si="30"/>
        <v/>
      </c>
      <c r="N340" s="40" t="str">
        <f t="shared" si="31"/>
        <v/>
      </c>
    </row>
    <row r="341" spans="1:14">
      <c r="A341" s="39" t="str">
        <f>IF(E341="","",VLOOKUP('OPĆI DIO'!$C$1,'OPĆI DIO'!$O$4:$X$137,10,FALSE))</f>
        <v/>
      </c>
      <c r="B341" s="39" t="str">
        <f>IF(E341="","",VLOOKUP('OPĆI DIO'!$C$1,'OPĆI DIO'!$O$4:$X$137,9,FALSE))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80"/>
      <c r="K341" s="306"/>
      <c r="L341" s="175" t="str">
        <f>IF(E341="","",'OPĆI DIO'!$C$1)</f>
        <v/>
      </c>
      <c r="M341" s="40" t="str">
        <f t="shared" si="30"/>
        <v/>
      </c>
      <c r="N341" s="40" t="str">
        <f t="shared" si="31"/>
        <v/>
      </c>
    </row>
    <row r="342" spans="1:14">
      <c r="A342" s="39" t="str">
        <f>IF(E342="","",VLOOKUP('OPĆI DIO'!$C$1,'OPĆI DIO'!$O$4:$X$137,10,FALSE))</f>
        <v/>
      </c>
      <c r="B342" s="39" t="str">
        <f>IF(E342="","",VLOOKUP('OPĆI DIO'!$C$1,'OPĆI DIO'!$O$4:$X$137,9,FALSE))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80"/>
      <c r="K342" s="306"/>
      <c r="L342" s="175" t="str">
        <f>IF(E342="","",'OPĆI DIO'!$C$1)</f>
        <v/>
      </c>
      <c r="M342" s="40" t="str">
        <f t="shared" si="30"/>
        <v/>
      </c>
      <c r="N342" s="40" t="str">
        <f t="shared" si="31"/>
        <v/>
      </c>
    </row>
    <row r="343" spans="1:14">
      <c r="A343" s="39" t="str">
        <f>IF(E343="","",VLOOKUP('OPĆI DIO'!$C$1,'OPĆI DIO'!$O$4:$X$137,10,FALSE))</f>
        <v/>
      </c>
      <c r="B343" s="39" t="str">
        <f>IF(E343="","",VLOOKUP('OPĆI DIO'!$C$1,'OPĆI DIO'!$O$4:$X$137,9,FALSE))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80"/>
      <c r="K343" s="306"/>
      <c r="L343" s="175" t="str">
        <f>IF(E343="","",'OPĆI DIO'!$C$1)</f>
        <v/>
      </c>
      <c r="M343" s="40" t="str">
        <f t="shared" si="30"/>
        <v/>
      </c>
      <c r="N343" s="40" t="str">
        <f t="shared" si="31"/>
        <v/>
      </c>
    </row>
    <row r="344" spans="1:14">
      <c r="A344" s="39" t="str">
        <f>IF(E344="","",VLOOKUP('OPĆI DIO'!$C$1,'OPĆI DIO'!$O$4:$X$137,10,FALSE))</f>
        <v/>
      </c>
      <c r="B344" s="39" t="str">
        <f>IF(E344="","",VLOOKUP('OPĆI DIO'!$C$1,'OPĆI DIO'!$O$4:$X$137,9,FALSE))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80"/>
      <c r="K344" s="306"/>
      <c r="L344" s="175" t="str">
        <f>IF(E344="","",'OPĆI DIO'!$C$1)</f>
        <v/>
      </c>
      <c r="M344" s="40" t="str">
        <f t="shared" si="30"/>
        <v/>
      </c>
      <c r="N344" s="40" t="str">
        <f t="shared" si="31"/>
        <v/>
      </c>
    </row>
    <row r="345" spans="1:14">
      <c r="A345" s="39" t="str">
        <f>IF(E345="","",VLOOKUP('OPĆI DIO'!$C$1,'OPĆI DIO'!$O$4:$X$137,10,FALSE))</f>
        <v/>
      </c>
      <c r="B345" s="39" t="str">
        <f>IF(E345="","",VLOOKUP('OPĆI DIO'!$C$1,'OPĆI DIO'!$O$4:$X$137,9,FALSE))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80"/>
      <c r="K345" s="306"/>
      <c r="L345" s="175" t="str">
        <f>IF(E345="","",'OPĆI DIO'!$C$1)</f>
        <v/>
      </c>
      <c r="M345" s="40" t="str">
        <f t="shared" si="30"/>
        <v/>
      </c>
      <c r="N345" s="40" t="str">
        <f t="shared" si="31"/>
        <v/>
      </c>
    </row>
    <row r="346" spans="1:14">
      <c r="A346" s="39" t="str">
        <f>IF(E346="","",VLOOKUP('OPĆI DIO'!$C$1,'OPĆI DIO'!$O$4:$X$137,10,FALSE))</f>
        <v/>
      </c>
      <c r="B346" s="39" t="str">
        <f>IF(E346="","",VLOOKUP('OPĆI DIO'!$C$1,'OPĆI DIO'!$O$4:$X$137,9,FALSE))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80"/>
      <c r="K346" s="306"/>
      <c r="L346" s="175" t="str">
        <f>IF(E346="","",'OPĆI DIO'!$C$1)</f>
        <v/>
      </c>
      <c r="M346" s="40" t="str">
        <f t="shared" si="30"/>
        <v/>
      </c>
      <c r="N346" s="40" t="str">
        <f t="shared" si="31"/>
        <v/>
      </c>
    </row>
    <row r="347" spans="1:14">
      <c r="A347" s="39" t="str">
        <f>IF(E347="","",VLOOKUP('OPĆI DIO'!$C$1,'OPĆI DIO'!$O$4:$X$137,10,FALSE))</f>
        <v/>
      </c>
      <c r="B347" s="39" t="str">
        <f>IF(E347="","",VLOOKUP('OPĆI DIO'!$C$1,'OPĆI DIO'!$O$4:$X$137,9,FALSE))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80"/>
      <c r="K347" s="306"/>
      <c r="L347" s="175" t="str">
        <f>IF(E347="","",'OPĆI DIO'!$C$1)</f>
        <v/>
      </c>
      <c r="M347" s="40" t="str">
        <f t="shared" si="30"/>
        <v/>
      </c>
      <c r="N347" s="40" t="str">
        <f t="shared" si="31"/>
        <v/>
      </c>
    </row>
    <row r="348" spans="1:14">
      <c r="A348" s="39" t="str">
        <f>IF(E348="","",VLOOKUP('OPĆI DIO'!$C$1,'OPĆI DIO'!$O$4:$X$137,10,FALSE))</f>
        <v/>
      </c>
      <c r="B348" s="39" t="str">
        <f>IF(E348="","",VLOOKUP('OPĆI DIO'!$C$1,'OPĆI DIO'!$O$4:$X$137,9,FALSE))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80"/>
      <c r="K348" s="306"/>
      <c r="L348" s="175" t="str">
        <f>IF(E348="","",'OPĆI DIO'!$C$1)</f>
        <v/>
      </c>
      <c r="M348" s="40" t="str">
        <f t="shared" si="30"/>
        <v/>
      </c>
      <c r="N348" s="40" t="str">
        <f t="shared" si="31"/>
        <v/>
      </c>
    </row>
    <row r="349" spans="1:14">
      <c r="A349" s="39" t="str">
        <f>IF(E349="","",VLOOKUP('OPĆI DIO'!$C$1,'OPĆI DIO'!$O$4:$X$137,10,FALSE))</f>
        <v/>
      </c>
      <c r="B349" s="39" t="str">
        <f>IF(E349="","",VLOOKUP('OPĆI DIO'!$C$1,'OPĆI DIO'!$O$4:$X$137,9,FALSE))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80"/>
      <c r="K349" s="306"/>
      <c r="L349" s="175" t="str">
        <f>IF(E349="","",'OPĆI DIO'!$C$1)</f>
        <v/>
      </c>
      <c r="M349" s="40" t="str">
        <f t="shared" si="30"/>
        <v/>
      </c>
      <c r="N349" s="40" t="str">
        <f t="shared" si="31"/>
        <v/>
      </c>
    </row>
    <row r="350" spans="1:14">
      <c r="A350" s="39" t="str">
        <f>IF(E350="","",VLOOKUP('OPĆI DIO'!$C$1,'OPĆI DIO'!$O$4:$X$137,10,FALSE))</f>
        <v/>
      </c>
      <c r="B350" s="39" t="str">
        <f>IF(E350="","",VLOOKUP('OPĆI DIO'!$C$1,'OPĆI DIO'!$O$4:$X$137,9,FALSE))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80"/>
      <c r="K350" s="306"/>
      <c r="L350" s="175" t="str">
        <f>IF(E350="","",'OPĆI DIO'!$C$1)</f>
        <v/>
      </c>
      <c r="M350" s="40" t="str">
        <f t="shared" si="30"/>
        <v/>
      </c>
      <c r="N350" s="40" t="str">
        <f t="shared" si="31"/>
        <v/>
      </c>
    </row>
    <row r="351" spans="1:14">
      <c r="A351" s="39" t="str">
        <f>IF(E351="","",VLOOKUP('OPĆI DIO'!$C$1,'OPĆI DIO'!$O$4:$X$137,10,FALSE))</f>
        <v/>
      </c>
      <c r="B351" s="39" t="str">
        <f>IF(E351="","",VLOOKUP('OPĆI DIO'!$C$1,'OPĆI DIO'!$O$4:$X$137,9,FALSE))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80"/>
      <c r="K351" s="306"/>
      <c r="L351" s="175" t="str">
        <f>IF(E351="","",'OPĆI DIO'!$C$1)</f>
        <v/>
      </c>
      <c r="M351" s="40" t="str">
        <f t="shared" si="30"/>
        <v/>
      </c>
      <c r="N351" s="40" t="str">
        <f t="shared" si="31"/>
        <v/>
      </c>
    </row>
    <row r="352" spans="1:14">
      <c r="A352" s="39" t="str">
        <f>IF(E352="","",VLOOKUP('OPĆI DIO'!$C$1,'OPĆI DIO'!$O$4:$X$137,10,FALSE))</f>
        <v/>
      </c>
      <c r="B352" s="39" t="str">
        <f>IF(E352="","",VLOOKUP('OPĆI DIO'!$C$1,'OPĆI DIO'!$O$4:$X$137,9,FALSE))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80"/>
      <c r="K352" s="306"/>
      <c r="L352" s="175" t="str">
        <f>IF(E352="","",'OPĆI DIO'!$C$1)</f>
        <v/>
      </c>
      <c r="M352" s="40" t="str">
        <f t="shared" si="30"/>
        <v/>
      </c>
      <c r="N352" s="40" t="str">
        <f t="shared" si="31"/>
        <v/>
      </c>
    </row>
    <row r="353" spans="1:14">
      <c r="A353" s="39" t="str">
        <f>IF(E353="","",VLOOKUP('OPĆI DIO'!$C$1,'OPĆI DIO'!$O$4:$X$137,10,FALSE))</f>
        <v/>
      </c>
      <c r="B353" s="39" t="str">
        <f>IF(E353="","",VLOOKUP('OPĆI DIO'!$C$1,'OPĆI DIO'!$O$4:$X$137,9,FALSE))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80"/>
      <c r="K353" s="306"/>
      <c r="L353" s="175" t="str">
        <f>IF(E353="","",'OPĆI DIO'!$C$1)</f>
        <v/>
      </c>
      <c r="M353" s="40" t="str">
        <f t="shared" si="30"/>
        <v/>
      </c>
      <c r="N353" s="40" t="str">
        <f t="shared" si="31"/>
        <v/>
      </c>
    </row>
    <row r="354" spans="1:14">
      <c r="A354" s="39" t="str">
        <f>IF(E354="","",VLOOKUP('OPĆI DIO'!$C$1,'OPĆI DIO'!$O$4:$X$137,10,FALSE))</f>
        <v/>
      </c>
      <c r="B354" s="39" t="str">
        <f>IF(E354="","",VLOOKUP('OPĆI DIO'!$C$1,'OPĆI DIO'!$O$4:$X$137,9,FALSE))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80"/>
      <c r="K354" s="306"/>
      <c r="L354" s="175" t="str">
        <f>IF(E354="","",'OPĆI DIO'!$C$1)</f>
        <v/>
      </c>
      <c r="M354" s="40" t="str">
        <f t="shared" si="30"/>
        <v/>
      </c>
      <c r="N354" s="40" t="str">
        <f t="shared" si="31"/>
        <v/>
      </c>
    </row>
    <row r="355" spans="1:14">
      <c r="A355" s="39" t="str">
        <f>IF(E355="","",VLOOKUP('OPĆI DIO'!$C$1,'OPĆI DIO'!$O$4:$X$137,10,FALSE))</f>
        <v/>
      </c>
      <c r="B355" s="39" t="str">
        <f>IF(E355="","",VLOOKUP('OPĆI DIO'!$C$1,'OPĆI DIO'!$O$4:$X$137,9,FALSE))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80"/>
      <c r="K355" s="306"/>
      <c r="L355" s="175" t="str">
        <f>IF(E355="","",'OPĆI DIO'!$C$1)</f>
        <v/>
      </c>
      <c r="M355" s="40" t="str">
        <f t="shared" si="30"/>
        <v/>
      </c>
      <c r="N355" s="40" t="str">
        <f t="shared" si="31"/>
        <v/>
      </c>
    </row>
    <row r="356" spans="1:14">
      <c r="A356" s="39" t="str">
        <f>IF(E356="","",VLOOKUP('OPĆI DIO'!$C$1,'OPĆI DIO'!$O$4:$X$137,10,FALSE))</f>
        <v/>
      </c>
      <c r="B356" s="39" t="str">
        <f>IF(E356="","",VLOOKUP('OPĆI DIO'!$C$1,'OPĆI DIO'!$O$4:$X$137,9,FALSE))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80"/>
      <c r="K356" s="306"/>
      <c r="L356" s="175" t="str">
        <f>IF(E356="","",'OPĆI DIO'!$C$1)</f>
        <v/>
      </c>
      <c r="M356" s="40" t="str">
        <f t="shared" si="30"/>
        <v/>
      </c>
      <c r="N356" s="40" t="str">
        <f t="shared" si="31"/>
        <v/>
      </c>
    </row>
    <row r="357" spans="1:14">
      <c r="A357" s="39" t="str">
        <f>IF(E357="","",VLOOKUP('OPĆI DIO'!$C$1,'OPĆI DIO'!$O$4:$X$137,10,FALSE))</f>
        <v/>
      </c>
      <c r="B357" s="39" t="str">
        <f>IF(E357="","",VLOOKUP('OPĆI DIO'!$C$1,'OPĆI DIO'!$O$4:$X$137,9,FALSE))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80"/>
      <c r="K357" s="306"/>
      <c r="L357" s="175" t="str">
        <f>IF(E357="","",'OPĆI DIO'!$C$1)</f>
        <v/>
      </c>
      <c r="M357" s="40" t="str">
        <f t="shared" si="30"/>
        <v/>
      </c>
      <c r="N357" s="40" t="str">
        <f t="shared" si="31"/>
        <v/>
      </c>
    </row>
    <row r="358" spans="1:14">
      <c r="A358" s="39" t="str">
        <f>IF(E358="","",VLOOKUP('OPĆI DIO'!$C$1,'OPĆI DIO'!$O$4:$X$137,10,FALSE))</f>
        <v/>
      </c>
      <c r="B358" s="39" t="str">
        <f>IF(E358="","",VLOOKUP('OPĆI DIO'!$C$1,'OPĆI DIO'!$O$4:$X$137,9,FALSE))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80"/>
      <c r="K358" s="306"/>
      <c r="L358" s="175" t="str">
        <f>IF(E358="","",'OPĆI DIO'!$C$1)</f>
        <v/>
      </c>
      <c r="M358" s="40" t="str">
        <f t="shared" si="30"/>
        <v/>
      </c>
      <c r="N358" s="40" t="str">
        <f t="shared" si="31"/>
        <v/>
      </c>
    </row>
    <row r="359" spans="1:14">
      <c r="A359" s="39" t="str">
        <f>IF(E359="","",VLOOKUP('OPĆI DIO'!$C$1,'OPĆI DIO'!$O$4:$X$137,10,FALSE))</f>
        <v/>
      </c>
      <c r="B359" s="39" t="str">
        <f>IF(E359="","",VLOOKUP('OPĆI DIO'!$C$1,'OPĆI DIO'!$O$4:$X$137,9,FALSE))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80"/>
      <c r="K359" s="306"/>
      <c r="L359" s="175" t="str">
        <f>IF(E359="","",'OPĆI DIO'!$C$1)</f>
        <v/>
      </c>
      <c r="M359" s="40" t="str">
        <f t="shared" si="30"/>
        <v/>
      </c>
      <c r="N359" s="40" t="str">
        <f t="shared" si="31"/>
        <v/>
      </c>
    </row>
    <row r="360" spans="1:14">
      <c r="A360" s="39" t="str">
        <f>IF(E360="","",VLOOKUP('OPĆI DIO'!$C$1,'OPĆI DIO'!$O$4:$X$137,10,FALSE))</f>
        <v/>
      </c>
      <c r="B360" s="39" t="str">
        <f>IF(E360="","",VLOOKUP('OPĆI DIO'!$C$1,'OPĆI DIO'!$O$4:$X$137,9,FALSE))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80"/>
      <c r="K360" s="306"/>
      <c r="L360" s="175" t="str">
        <f>IF(E360="","",'OPĆI DIO'!$C$1)</f>
        <v/>
      </c>
      <c r="M360" s="40" t="str">
        <f t="shared" si="30"/>
        <v/>
      </c>
      <c r="N360" s="40" t="str">
        <f t="shared" si="31"/>
        <v/>
      </c>
    </row>
    <row r="361" spans="1:14">
      <c r="A361" s="39" t="str">
        <f>IF(E361="","",VLOOKUP('OPĆI DIO'!$C$1,'OPĆI DIO'!$O$4:$X$137,10,FALSE))</f>
        <v/>
      </c>
      <c r="B361" s="39" t="str">
        <f>IF(E361="","",VLOOKUP('OPĆI DIO'!$C$1,'OPĆI DIO'!$O$4:$X$137,9,FALSE))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80"/>
      <c r="K361" s="306"/>
      <c r="L361" s="175" t="str">
        <f>IF(E361="","",'OPĆI DIO'!$C$1)</f>
        <v/>
      </c>
      <c r="M361" s="40" t="str">
        <f t="shared" si="30"/>
        <v/>
      </c>
      <c r="N361" s="40" t="str">
        <f t="shared" si="31"/>
        <v/>
      </c>
    </row>
    <row r="362" spans="1:14">
      <c r="A362" s="39" t="str">
        <f>IF(E362="","",VLOOKUP('OPĆI DIO'!$C$1,'OPĆI DIO'!$O$4:$X$137,10,FALSE))</f>
        <v/>
      </c>
      <c r="B362" s="39" t="str">
        <f>IF(E362="","",VLOOKUP('OPĆI DIO'!$C$1,'OPĆI DIO'!$O$4:$X$137,9,FALSE))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80"/>
      <c r="K362" s="306"/>
      <c r="L362" s="175" t="str">
        <f>IF(E362="","",'OPĆI DIO'!$C$1)</f>
        <v/>
      </c>
      <c r="M362" s="40" t="str">
        <f t="shared" si="30"/>
        <v/>
      </c>
      <c r="N362" s="40" t="str">
        <f t="shared" si="31"/>
        <v/>
      </c>
    </row>
    <row r="363" spans="1:14">
      <c r="A363" s="39" t="str">
        <f>IF(E363="","",VLOOKUP('OPĆI DIO'!$C$1,'OPĆI DIO'!$O$4:$X$137,10,FALSE))</f>
        <v/>
      </c>
      <c r="B363" s="39" t="str">
        <f>IF(E363="","",VLOOKUP('OPĆI DIO'!$C$1,'OPĆI DIO'!$O$4:$X$137,9,FALSE))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80"/>
      <c r="K363" s="306"/>
      <c r="L363" s="175" t="str">
        <f>IF(E363="","",'OPĆI DIO'!$C$1)</f>
        <v/>
      </c>
      <c r="M363" s="40" t="str">
        <f t="shared" si="30"/>
        <v/>
      </c>
      <c r="N363" s="40" t="str">
        <f t="shared" si="31"/>
        <v/>
      </c>
    </row>
    <row r="364" spans="1:14">
      <c r="A364" s="39" t="str">
        <f>IF(E364="","",VLOOKUP('OPĆI DIO'!$C$1,'OPĆI DIO'!$O$4:$X$137,10,FALSE))</f>
        <v/>
      </c>
      <c r="B364" s="39" t="str">
        <f>IF(E364="","",VLOOKUP('OPĆI DIO'!$C$1,'OPĆI DIO'!$O$4:$X$137,9,FALSE))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80"/>
      <c r="K364" s="306"/>
      <c r="L364" s="175" t="str">
        <f>IF(E364="","",'OPĆI DIO'!$C$1)</f>
        <v/>
      </c>
      <c r="M364" s="40" t="str">
        <f t="shared" si="30"/>
        <v/>
      </c>
      <c r="N364" s="40" t="str">
        <f t="shared" si="31"/>
        <v/>
      </c>
    </row>
    <row r="365" spans="1:14">
      <c r="A365" s="39" t="str">
        <f>IF(E365="","",VLOOKUP('OPĆI DIO'!$C$1,'OPĆI DIO'!$O$4:$X$137,10,FALSE))</f>
        <v/>
      </c>
      <c r="B365" s="39" t="str">
        <f>IF(E365="","",VLOOKUP('OPĆI DIO'!$C$1,'OPĆI DIO'!$O$4:$X$137,9,FALSE))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80"/>
      <c r="K365" s="306"/>
      <c r="L365" s="175" t="str">
        <f>IF(E365="","",'OPĆI DIO'!$C$1)</f>
        <v/>
      </c>
      <c r="M365" s="40" t="str">
        <f t="shared" si="30"/>
        <v/>
      </c>
      <c r="N365" s="40" t="str">
        <f t="shared" si="31"/>
        <v/>
      </c>
    </row>
    <row r="366" spans="1:14">
      <c r="A366" s="39" t="str">
        <f>IF(E366="","",VLOOKUP('OPĆI DIO'!$C$1,'OPĆI DIO'!$O$4:$X$137,10,FALSE))</f>
        <v/>
      </c>
      <c r="B366" s="39" t="str">
        <f>IF(E366="","",VLOOKUP('OPĆI DIO'!$C$1,'OPĆI DIO'!$O$4:$X$137,9,FALSE))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80"/>
      <c r="K366" s="306"/>
      <c r="L366" s="175" t="str">
        <f>IF(E366="","",'OPĆI DIO'!$C$1)</f>
        <v/>
      </c>
      <c r="M366" s="40" t="str">
        <f t="shared" si="30"/>
        <v/>
      </c>
      <c r="N366" s="40" t="str">
        <f t="shared" si="31"/>
        <v/>
      </c>
    </row>
    <row r="367" spans="1:14">
      <c r="A367" s="39" t="str">
        <f>IF(E367="","",VLOOKUP('OPĆI DIO'!$C$1,'OPĆI DIO'!$O$4:$X$137,10,FALSE))</f>
        <v/>
      </c>
      <c r="B367" s="39" t="str">
        <f>IF(E367="","",VLOOKUP('OPĆI DIO'!$C$1,'OPĆI DIO'!$O$4:$X$137,9,FALSE))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80"/>
      <c r="K367" s="306"/>
      <c r="L367" s="175" t="str">
        <f>IF(E367="","",'OPĆI DIO'!$C$1)</f>
        <v/>
      </c>
      <c r="M367" s="40" t="str">
        <f t="shared" si="30"/>
        <v/>
      </c>
      <c r="N367" s="40" t="str">
        <f t="shared" si="31"/>
        <v/>
      </c>
    </row>
    <row r="368" spans="1:14">
      <c r="A368" s="39" t="str">
        <f>IF(E368="","",VLOOKUP('OPĆI DIO'!$C$1,'OPĆI DIO'!$O$4:$X$137,10,FALSE))</f>
        <v/>
      </c>
      <c r="B368" s="39" t="str">
        <f>IF(E368="","",VLOOKUP('OPĆI DIO'!$C$1,'OPĆI DIO'!$O$4:$X$137,9,FALSE))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80"/>
      <c r="K368" s="306"/>
      <c r="L368" s="175" t="str">
        <f>IF(E368="","",'OPĆI DIO'!$C$1)</f>
        <v/>
      </c>
      <c r="M368" s="40" t="str">
        <f t="shared" si="30"/>
        <v/>
      </c>
      <c r="N368" s="40" t="str">
        <f t="shared" si="31"/>
        <v/>
      </c>
    </row>
    <row r="369" spans="1:14">
      <c r="A369" s="39" t="str">
        <f>IF(E369="","",VLOOKUP('OPĆI DIO'!$C$1,'OPĆI DIO'!$O$4:$X$137,10,FALSE))</f>
        <v/>
      </c>
      <c r="B369" s="39" t="str">
        <f>IF(E369="","",VLOOKUP('OPĆI DIO'!$C$1,'OPĆI DIO'!$O$4:$X$137,9,FALSE))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80"/>
      <c r="K369" s="306"/>
      <c r="L369" s="175" t="str">
        <f>IF(E369="","",'OPĆI DIO'!$C$1)</f>
        <v/>
      </c>
      <c r="M369" s="40" t="str">
        <f t="shared" si="30"/>
        <v/>
      </c>
      <c r="N369" s="40" t="str">
        <f t="shared" si="31"/>
        <v/>
      </c>
    </row>
    <row r="370" spans="1:14">
      <c r="A370" s="39" t="str">
        <f>IF(E370="","",VLOOKUP('OPĆI DIO'!$C$1,'OPĆI DIO'!$O$4:$X$137,10,FALSE))</f>
        <v/>
      </c>
      <c r="B370" s="39" t="str">
        <f>IF(E370="","",VLOOKUP('OPĆI DIO'!$C$1,'OPĆI DIO'!$O$4:$X$137,9,FALSE))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80"/>
      <c r="K370" s="306"/>
      <c r="L370" s="175" t="str">
        <f>IF(E370="","",'OPĆI DIO'!$C$1)</f>
        <v/>
      </c>
      <c r="M370" s="40" t="str">
        <f t="shared" si="30"/>
        <v/>
      </c>
      <c r="N370" s="40" t="str">
        <f t="shared" si="31"/>
        <v/>
      </c>
    </row>
    <row r="371" spans="1:14">
      <c r="A371" s="39" t="str">
        <f>IF(E371="","",VLOOKUP('OPĆI DIO'!$C$1,'OPĆI DIO'!$O$4:$X$137,10,FALSE))</f>
        <v/>
      </c>
      <c r="B371" s="39" t="str">
        <f>IF(E371="","",VLOOKUP('OPĆI DIO'!$C$1,'OPĆI DIO'!$O$4:$X$137,9,FALSE))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80"/>
      <c r="K371" s="306"/>
      <c r="L371" s="175" t="str">
        <f>IF(E371="","",'OPĆI DIO'!$C$1)</f>
        <v/>
      </c>
      <c r="M371" s="40" t="str">
        <f t="shared" si="30"/>
        <v/>
      </c>
      <c r="N371" s="40" t="str">
        <f t="shared" si="31"/>
        <v/>
      </c>
    </row>
    <row r="372" spans="1:14">
      <c r="A372" s="39" t="str">
        <f>IF(E372="","",VLOOKUP('OPĆI DIO'!$C$1,'OPĆI DIO'!$O$4:$X$137,10,FALSE))</f>
        <v/>
      </c>
      <c r="B372" s="39" t="str">
        <f>IF(E372="","",VLOOKUP('OPĆI DIO'!$C$1,'OPĆI DIO'!$O$4:$X$137,9,FALSE))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80"/>
      <c r="K372" s="306"/>
      <c r="L372" s="175" t="str">
        <f>IF(E372="","",'OPĆI DIO'!$C$1)</f>
        <v/>
      </c>
      <c r="M372" s="40" t="str">
        <f t="shared" si="30"/>
        <v/>
      </c>
      <c r="N372" s="40" t="str">
        <f t="shared" si="31"/>
        <v/>
      </c>
    </row>
    <row r="373" spans="1:14">
      <c r="A373" s="39" t="str">
        <f>IF(E373="","",VLOOKUP('OPĆI DIO'!$C$1,'OPĆI DIO'!$O$4:$X$137,10,FALSE))</f>
        <v/>
      </c>
      <c r="B373" s="39" t="str">
        <f>IF(E373="","",VLOOKUP('OPĆI DIO'!$C$1,'OPĆI DIO'!$O$4:$X$137,9,FALSE))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80"/>
      <c r="K373" s="306"/>
      <c r="L373" s="175" t="str">
        <f>IF(E373="","",'OPĆI DIO'!$C$1)</f>
        <v/>
      </c>
      <c r="M373" s="40" t="str">
        <f t="shared" si="30"/>
        <v/>
      </c>
      <c r="N373" s="40" t="str">
        <f t="shared" si="31"/>
        <v/>
      </c>
    </row>
    <row r="374" spans="1:14">
      <c r="A374" s="39" t="str">
        <f>IF(E374="","",VLOOKUP('OPĆI DIO'!$C$1,'OPĆI DIO'!$O$4:$X$137,10,FALSE))</f>
        <v/>
      </c>
      <c r="B374" s="39" t="str">
        <f>IF(E374="","",VLOOKUP('OPĆI DIO'!$C$1,'OPĆI DIO'!$O$4:$X$137,9,FALSE))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80"/>
      <c r="K374" s="306"/>
      <c r="L374" s="175" t="str">
        <f>IF(E374="","",'OPĆI DIO'!$C$1)</f>
        <v/>
      </c>
      <c r="M374" s="40" t="str">
        <f t="shared" si="30"/>
        <v/>
      </c>
      <c r="N374" s="40" t="str">
        <f t="shared" si="31"/>
        <v/>
      </c>
    </row>
    <row r="375" spans="1:14">
      <c r="A375" s="39" t="str">
        <f>IF(E375="","",VLOOKUP('OPĆI DIO'!$C$1,'OPĆI DIO'!$O$4:$X$137,10,FALSE))</f>
        <v/>
      </c>
      <c r="B375" s="39" t="str">
        <f>IF(E375="","",VLOOKUP('OPĆI DIO'!$C$1,'OPĆI DIO'!$O$4:$X$137,9,FALSE))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80"/>
      <c r="K375" s="306"/>
      <c r="L375" s="175" t="str">
        <f>IF(E375="","",'OPĆI DIO'!$C$1)</f>
        <v/>
      </c>
      <c r="M375" s="40" t="str">
        <f t="shared" si="30"/>
        <v/>
      </c>
      <c r="N375" s="40" t="str">
        <f t="shared" si="31"/>
        <v/>
      </c>
    </row>
    <row r="376" spans="1:14">
      <c r="A376" s="39" t="str">
        <f>IF(E376="","",VLOOKUP('OPĆI DIO'!$C$1,'OPĆI DIO'!$O$4:$X$137,10,FALSE))</f>
        <v/>
      </c>
      <c r="B376" s="39" t="str">
        <f>IF(E376="","",VLOOKUP('OPĆI DIO'!$C$1,'OPĆI DIO'!$O$4:$X$137,9,FALSE))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80"/>
      <c r="K376" s="306"/>
      <c r="L376" s="175" t="str">
        <f>IF(E376="","",'OPĆI DIO'!$C$1)</f>
        <v/>
      </c>
      <c r="M376" s="40" t="str">
        <f t="shared" si="30"/>
        <v/>
      </c>
      <c r="N376" s="40" t="str">
        <f t="shared" si="31"/>
        <v/>
      </c>
    </row>
    <row r="377" spans="1:14">
      <c r="A377" s="39" t="str">
        <f>IF(E377="","",VLOOKUP('OPĆI DIO'!$C$1,'OPĆI DIO'!$O$4:$X$137,10,FALSE))</f>
        <v/>
      </c>
      <c r="B377" s="39" t="str">
        <f>IF(E377="","",VLOOKUP('OPĆI DIO'!$C$1,'OPĆI DIO'!$O$4:$X$137,9,FALSE))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80"/>
      <c r="K377" s="306"/>
      <c r="L377" s="175" t="str">
        <f>IF(E377="","",'OPĆI DIO'!$C$1)</f>
        <v/>
      </c>
      <c r="M377" s="40" t="str">
        <f t="shared" si="30"/>
        <v/>
      </c>
      <c r="N377" s="40" t="str">
        <f t="shared" si="31"/>
        <v/>
      </c>
    </row>
    <row r="378" spans="1:14">
      <c r="A378" s="39" t="str">
        <f>IF(E378="","",VLOOKUP('OPĆI DIO'!$C$1,'OPĆI DIO'!$O$4:$X$137,10,FALSE))</f>
        <v/>
      </c>
      <c r="B378" s="39" t="str">
        <f>IF(E378="","",VLOOKUP('OPĆI DIO'!$C$1,'OPĆI DIO'!$O$4:$X$137,9,FALSE))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80"/>
      <c r="K378" s="306"/>
      <c r="L378" s="175" t="str">
        <f>IF(E378="","",'OPĆI DIO'!$C$1)</f>
        <v/>
      </c>
      <c r="M378" s="40" t="str">
        <f t="shared" si="30"/>
        <v/>
      </c>
      <c r="N378" s="40" t="str">
        <f t="shared" si="31"/>
        <v/>
      </c>
    </row>
    <row r="379" spans="1:14">
      <c r="A379" s="39" t="str">
        <f>IF(E379="","",VLOOKUP('OPĆI DIO'!$C$1,'OPĆI DIO'!$O$4:$X$137,10,FALSE))</f>
        <v/>
      </c>
      <c r="B379" s="39" t="str">
        <f>IF(E379="","",VLOOKUP('OPĆI DIO'!$C$1,'OPĆI DIO'!$O$4:$X$137,9,FALSE))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80"/>
      <c r="K379" s="306"/>
      <c r="L379" s="175" t="str">
        <f>IF(E379="","",'OPĆI DIO'!$C$1)</f>
        <v/>
      </c>
      <c r="M379" s="40" t="str">
        <f t="shared" si="30"/>
        <v/>
      </c>
      <c r="N379" s="40" t="str">
        <f t="shared" si="31"/>
        <v/>
      </c>
    </row>
    <row r="380" spans="1:14">
      <c r="A380" s="39" t="str">
        <f>IF(E380="","",VLOOKUP('OPĆI DIO'!$C$1,'OPĆI DIO'!$O$4:$X$137,10,FALSE))</f>
        <v/>
      </c>
      <c r="B380" s="39" t="str">
        <f>IF(E380="","",VLOOKUP('OPĆI DIO'!$C$1,'OPĆI DIO'!$O$4:$X$137,9,FALSE))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80"/>
      <c r="K380" s="306"/>
      <c r="L380" s="175" t="str">
        <f>IF(E380="","",'OPĆI DIO'!$C$1)</f>
        <v/>
      </c>
      <c r="M380" s="40" t="str">
        <f t="shared" si="30"/>
        <v/>
      </c>
      <c r="N380" s="40" t="str">
        <f t="shared" si="31"/>
        <v/>
      </c>
    </row>
    <row r="381" spans="1:14">
      <c r="A381" s="39" t="str">
        <f>IF(E381="","",VLOOKUP('OPĆI DIO'!$C$1,'OPĆI DIO'!$O$4:$X$137,10,FALSE))</f>
        <v/>
      </c>
      <c r="B381" s="39" t="str">
        <f>IF(E381="","",VLOOKUP('OPĆI DIO'!$C$1,'OPĆI DIO'!$O$4:$X$137,9,FALSE))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80"/>
      <c r="K381" s="306"/>
      <c r="L381" s="175" t="str">
        <f>IF(E381="","",'OPĆI DIO'!$C$1)</f>
        <v/>
      </c>
      <c r="M381" s="40" t="str">
        <f t="shared" si="30"/>
        <v/>
      </c>
      <c r="N381" s="40" t="str">
        <f t="shared" si="31"/>
        <v/>
      </c>
    </row>
    <row r="382" spans="1:14">
      <c r="A382" s="39" t="str">
        <f>IF(E382="","",VLOOKUP('OPĆI DIO'!$C$1,'OPĆI DIO'!$O$4:$X$137,10,FALSE))</f>
        <v/>
      </c>
      <c r="B382" s="39" t="str">
        <f>IF(E382="","",VLOOKUP('OPĆI DIO'!$C$1,'OPĆI DIO'!$O$4:$X$137,9,FALSE))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80"/>
      <c r="K382" s="306"/>
      <c r="L382" s="175" t="str">
        <f>IF(E382="","",'OPĆI DIO'!$C$1)</f>
        <v/>
      </c>
      <c r="M382" s="40" t="str">
        <f t="shared" si="30"/>
        <v/>
      </c>
      <c r="N382" s="40" t="str">
        <f t="shared" si="31"/>
        <v/>
      </c>
    </row>
    <row r="383" spans="1:14">
      <c r="A383" s="39" t="str">
        <f>IF(E383="","",VLOOKUP('OPĆI DIO'!$C$1,'OPĆI DIO'!$O$4:$X$137,10,FALSE))</f>
        <v/>
      </c>
      <c r="B383" s="39" t="str">
        <f>IF(E383="","",VLOOKUP('OPĆI DIO'!$C$1,'OPĆI DIO'!$O$4:$X$137,9,FALSE))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80"/>
      <c r="K383" s="306"/>
      <c r="L383" s="175" t="str">
        <f>IF(E383="","",'OPĆI DIO'!$C$1)</f>
        <v/>
      </c>
      <c r="M383" s="40" t="str">
        <f t="shared" si="30"/>
        <v/>
      </c>
      <c r="N383" s="40" t="str">
        <f t="shared" si="31"/>
        <v/>
      </c>
    </row>
    <row r="384" spans="1:14">
      <c r="A384" s="39" t="str">
        <f>IF(E384="","",VLOOKUP('OPĆI DIO'!$C$1,'OPĆI DIO'!$O$4:$X$137,10,FALSE))</f>
        <v/>
      </c>
      <c r="B384" s="39" t="str">
        <f>IF(E384="","",VLOOKUP('OPĆI DIO'!$C$1,'OPĆI DIO'!$O$4:$X$137,9,FALSE))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80"/>
      <c r="K384" s="306"/>
      <c r="L384" s="175" t="str">
        <f>IF(E384="","",'OPĆI DIO'!$C$1)</f>
        <v/>
      </c>
      <c r="M384" s="40" t="str">
        <f t="shared" si="30"/>
        <v/>
      </c>
      <c r="N384" s="40" t="str">
        <f t="shared" si="31"/>
        <v/>
      </c>
    </row>
    <row r="385" spans="1:14">
      <c r="A385" s="39" t="str">
        <f>IF(E385="","",VLOOKUP('OPĆI DIO'!$C$1,'OPĆI DIO'!$O$4:$X$137,10,FALSE))</f>
        <v/>
      </c>
      <c r="B385" s="39" t="str">
        <f>IF(E385="","",VLOOKUP('OPĆI DIO'!$C$1,'OPĆI DIO'!$O$4:$X$137,9,FALSE))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80"/>
      <c r="K385" s="306"/>
      <c r="L385" s="175" t="str">
        <f>IF(E385="","",'OPĆI DIO'!$C$1)</f>
        <v/>
      </c>
      <c r="M385" s="40" t="str">
        <f t="shared" si="30"/>
        <v/>
      </c>
      <c r="N385" s="40" t="str">
        <f t="shared" si="31"/>
        <v/>
      </c>
    </row>
    <row r="386" spans="1:14">
      <c r="A386" s="39" t="str">
        <f>IF(E386="","",VLOOKUP('OPĆI DIO'!$C$1,'OPĆI DIO'!$O$4:$X$137,10,FALSE))</f>
        <v/>
      </c>
      <c r="B386" s="39" t="str">
        <f>IF(E386="","",VLOOKUP('OPĆI DIO'!$C$1,'OPĆI DIO'!$O$4:$X$137,9,FALSE))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80"/>
      <c r="K386" s="306"/>
      <c r="L386" s="175" t="str">
        <f>IF(E386="","",'OPĆI DIO'!$C$1)</f>
        <v/>
      </c>
      <c r="M386" s="40" t="str">
        <f t="shared" si="30"/>
        <v/>
      </c>
      <c r="N386" s="40" t="str">
        <f t="shared" si="31"/>
        <v/>
      </c>
    </row>
    <row r="387" spans="1:14">
      <c r="A387" s="39" t="str">
        <f>IF(E387="","",VLOOKUP('OPĆI DIO'!$C$1,'OPĆI DIO'!$O$4:$X$137,10,FALSE))</f>
        <v/>
      </c>
      <c r="B387" s="39" t="str">
        <f>IF(E387="","",VLOOKUP('OPĆI DIO'!$C$1,'OPĆI DIO'!$O$4:$X$137,9,FALSE))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80"/>
      <c r="K387" s="306"/>
      <c r="L387" s="175" t="str">
        <f>IF(E387="","",'OPĆI DIO'!$C$1)</f>
        <v/>
      </c>
      <c r="M387" s="40" t="str">
        <f t="shared" si="30"/>
        <v/>
      </c>
      <c r="N387" s="40" t="str">
        <f t="shared" si="31"/>
        <v/>
      </c>
    </row>
    <row r="388" spans="1:14">
      <c r="A388" s="39" t="str">
        <f>IF(E388="","",VLOOKUP('OPĆI DIO'!$C$1,'OPĆI DIO'!$O$4:$X$137,10,FALSE))</f>
        <v/>
      </c>
      <c r="B388" s="39" t="str">
        <f>IF(E388="","",VLOOKUP('OPĆI DIO'!$C$1,'OPĆI DIO'!$O$4:$X$137,9,FALSE))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80"/>
      <c r="K388" s="306"/>
      <c r="L388" s="175" t="str">
        <f>IF(E388="","",'OPĆI DIO'!$C$1)</f>
        <v/>
      </c>
      <c r="M388" s="40" t="str">
        <f t="shared" ref="M388:M451" si="35">LEFT(E388,2)</f>
        <v/>
      </c>
      <c r="N388" s="40" t="str">
        <f t="shared" ref="N388:N451" si="36">LEFT(E388,3)</f>
        <v/>
      </c>
    </row>
    <row r="389" spans="1:14">
      <c r="A389" s="39" t="str">
        <f>IF(E389="","",VLOOKUP('OPĆI DIO'!$C$1,'OPĆI DIO'!$O$4:$X$137,10,FALSE))</f>
        <v/>
      </c>
      <c r="B389" s="39" t="str">
        <f>IF(E389="","",VLOOKUP('OPĆI DIO'!$C$1,'OPĆI DIO'!$O$4:$X$137,9,FALSE))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80"/>
      <c r="K389" s="306"/>
      <c r="L389" s="175" t="str">
        <f>IF(E389="","",'OPĆI DIO'!$C$1)</f>
        <v/>
      </c>
      <c r="M389" s="40" t="str">
        <f t="shared" si="35"/>
        <v/>
      </c>
      <c r="N389" s="40" t="str">
        <f t="shared" si="36"/>
        <v/>
      </c>
    </row>
    <row r="390" spans="1:14">
      <c r="A390" s="39" t="str">
        <f>IF(E390="","",VLOOKUP('OPĆI DIO'!$C$1,'OPĆI DIO'!$O$4:$X$137,10,FALSE))</f>
        <v/>
      </c>
      <c r="B390" s="39" t="str">
        <f>IF(E390="","",VLOOKUP('OPĆI DIO'!$C$1,'OPĆI DIO'!$O$4:$X$137,9,FALSE))</f>
        <v/>
      </c>
      <c r="C390" s="82" t="str">
        <f t="shared" ref="C390:C453" si="37">IFERROR(VLOOKUP(E390,$S$6:$V$113,3,FALSE),"")</f>
        <v/>
      </c>
      <c r="D390" s="38" t="str">
        <f t="shared" ref="D390:D453" si="38">IFERROR(VLOOKUP(E390,$S$6:$V$113,4,FALSE),"")</f>
        <v/>
      </c>
      <c r="E390" s="49"/>
      <c r="F390" s="85" t="str">
        <f t="shared" ref="F390:F453" si="39">IFERROR(VLOOKUP(E390,$S$6:$V$113,2,FALSE),"")</f>
        <v/>
      </c>
      <c r="G390" s="80"/>
      <c r="H390" s="80"/>
      <c r="I390" s="80"/>
      <c r="J390" s="80"/>
      <c r="K390" s="306"/>
      <c r="L390" s="175" t="str">
        <f>IF(E390="","",'OPĆI DIO'!$C$1)</f>
        <v/>
      </c>
      <c r="M390" s="40" t="str">
        <f t="shared" si="35"/>
        <v/>
      </c>
      <c r="N390" s="40" t="str">
        <f t="shared" si="36"/>
        <v/>
      </c>
    </row>
    <row r="391" spans="1:14">
      <c r="A391" s="39" t="str">
        <f>IF(E391="","",VLOOKUP('OPĆI DIO'!$C$1,'OPĆI DIO'!$O$4:$X$137,10,FALSE))</f>
        <v/>
      </c>
      <c r="B391" s="39" t="str">
        <f>IF(E391="","",VLOOKUP('OPĆI DIO'!$C$1,'OPĆI DIO'!$O$4:$X$137,9,FALSE))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80"/>
      <c r="K391" s="306"/>
      <c r="L391" s="175" t="str">
        <f>IF(E391="","",'OPĆI DIO'!$C$1)</f>
        <v/>
      </c>
      <c r="M391" s="40" t="str">
        <f t="shared" si="35"/>
        <v/>
      </c>
      <c r="N391" s="40" t="str">
        <f t="shared" si="36"/>
        <v/>
      </c>
    </row>
    <row r="392" spans="1:14">
      <c r="A392" s="39" t="str">
        <f>IF(E392="","",VLOOKUP('OPĆI DIO'!$C$1,'OPĆI DIO'!$O$4:$X$137,10,FALSE))</f>
        <v/>
      </c>
      <c r="B392" s="39" t="str">
        <f>IF(E392="","",VLOOKUP('OPĆI DIO'!$C$1,'OPĆI DIO'!$O$4:$X$137,9,FALSE))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80"/>
      <c r="K392" s="306"/>
      <c r="L392" s="175" t="str">
        <f>IF(E392="","",'OPĆI DIO'!$C$1)</f>
        <v/>
      </c>
      <c r="M392" s="40" t="str">
        <f t="shared" si="35"/>
        <v/>
      </c>
      <c r="N392" s="40" t="str">
        <f t="shared" si="36"/>
        <v/>
      </c>
    </row>
    <row r="393" spans="1:14">
      <c r="A393" s="39" t="str">
        <f>IF(E393="","",VLOOKUP('OPĆI DIO'!$C$1,'OPĆI DIO'!$O$4:$X$137,10,FALSE))</f>
        <v/>
      </c>
      <c r="B393" s="39" t="str">
        <f>IF(E393="","",VLOOKUP('OPĆI DIO'!$C$1,'OPĆI DIO'!$O$4:$X$137,9,FALSE))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80"/>
      <c r="K393" s="306"/>
      <c r="L393" s="175" t="str">
        <f>IF(E393="","",'OPĆI DIO'!$C$1)</f>
        <v/>
      </c>
      <c r="M393" s="40" t="str">
        <f t="shared" si="35"/>
        <v/>
      </c>
      <c r="N393" s="40" t="str">
        <f t="shared" si="36"/>
        <v/>
      </c>
    </row>
    <row r="394" spans="1:14">
      <c r="A394" s="39" t="str">
        <f>IF(E394="","",VLOOKUP('OPĆI DIO'!$C$1,'OPĆI DIO'!$O$4:$X$137,10,FALSE))</f>
        <v/>
      </c>
      <c r="B394" s="39" t="str">
        <f>IF(E394="","",VLOOKUP('OPĆI DIO'!$C$1,'OPĆI DIO'!$O$4:$X$137,9,FALSE))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80"/>
      <c r="K394" s="306"/>
      <c r="L394" s="175" t="str">
        <f>IF(E394="","",'OPĆI DIO'!$C$1)</f>
        <v/>
      </c>
      <c r="M394" s="40" t="str">
        <f t="shared" si="35"/>
        <v/>
      </c>
      <c r="N394" s="40" t="str">
        <f t="shared" si="36"/>
        <v/>
      </c>
    </row>
    <row r="395" spans="1:14">
      <c r="A395" s="39" t="str">
        <f>IF(E395="","",VLOOKUP('OPĆI DIO'!$C$1,'OPĆI DIO'!$O$4:$X$137,10,FALSE))</f>
        <v/>
      </c>
      <c r="B395" s="39" t="str">
        <f>IF(E395="","",VLOOKUP('OPĆI DIO'!$C$1,'OPĆI DIO'!$O$4:$X$137,9,FALSE))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80"/>
      <c r="K395" s="306"/>
      <c r="L395" s="175" t="str">
        <f>IF(E395="","",'OPĆI DIO'!$C$1)</f>
        <v/>
      </c>
      <c r="M395" s="40" t="str">
        <f t="shared" si="35"/>
        <v/>
      </c>
      <c r="N395" s="40" t="str">
        <f t="shared" si="36"/>
        <v/>
      </c>
    </row>
    <row r="396" spans="1:14">
      <c r="A396" s="39" t="str">
        <f>IF(E396="","",VLOOKUP('OPĆI DIO'!$C$1,'OPĆI DIO'!$O$4:$X$137,10,FALSE))</f>
        <v/>
      </c>
      <c r="B396" s="39" t="str">
        <f>IF(E396="","",VLOOKUP('OPĆI DIO'!$C$1,'OPĆI DIO'!$O$4:$X$137,9,FALSE))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80"/>
      <c r="K396" s="306"/>
      <c r="L396" s="175" t="str">
        <f>IF(E396="","",'OPĆI DIO'!$C$1)</f>
        <v/>
      </c>
      <c r="M396" s="40" t="str">
        <f t="shared" si="35"/>
        <v/>
      </c>
      <c r="N396" s="40" t="str">
        <f t="shared" si="36"/>
        <v/>
      </c>
    </row>
    <row r="397" spans="1:14">
      <c r="A397" s="39" t="str">
        <f>IF(E397="","",VLOOKUP('OPĆI DIO'!$C$1,'OPĆI DIO'!$O$4:$X$137,10,FALSE))</f>
        <v/>
      </c>
      <c r="B397" s="39" t="str">
        <f>IF(E397="","",VLOOKUP('OPĆI DIO'!$C$1,'OPĆI DIO'!$O$4:$X$137,9,FALSE))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80"/>
      <c r="K397" s="306"/>
      <c r="L397" s="175" t="str">
        <f>IF(E397="","",'OPĆI DIO'!$C$1)</f>
        <v/>
      </c>
      <c r="M397" s="40" t="str">
        <f t="shared" si="35"/>
        <v/>
      </c>
      <c r="N397" s="40" t="str">
        <f t="shared" si="36"/>
        <v/>
      </c>
    </row>
    <row r="398" spans="1:14">
      <c r="A398" s="39" t="str">
        <f>IF(E398="","",VLOOKUP('OPĆI DIO'!$C$1,'OPĆI DIO'!$O$4:$X$137,10,FALSE))</f>
        <v/>
      </c>
      <c r="B398" s="39" t="str">
        <f>IF(E398="","",VLOOKUP('OPĆI DIO'!$C$1,'OPĆI DIO'!$O$4:$X$137,9,FALSE))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80"/>
      <c r="K398" s="306"/>
      <c r="L398" s="175" t="str">
        <f>IF(E398="","",'OPĆI DIO'!$C$1)</f>
        <v/>
      </c>
      <c r="M398" s="40" t="str">
        <f t="shared" si="35"/>
        <v/>
      </c>
      <c r="N398" s="40" t="str">
        <f t="shared" si="36"/>
        <v/>
      </c>
    </row>
    <row r="399" spans="1:14">
      <c r="A399" s="39" t="str">
        <f>IF(E399="","",VLOOKUP('OPĆI DIO'!$C$1,'OPĆI DIO'!$O$4:$X$137,10,FALSE))</f>
        <v/>
      </c>
      <c r="B399" s="39" t="str">
        <f>IF(E399="","",VLOOKUP('OPĆI DIO'!$C$1,'OPĆI DIO'!$O$4:$X$137,9,FALSE))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80"/>
      <c r="K399" s="306"/>
      <c r="L399" s="175" t="str">
        <f>IF(E399="","",'OPĆI DIO'!$C$1)</f>
        <v/>
      </c>
      <c r="M399" s="40" t="str">
        <f t="shared" si="35"/>
        <v/>
      </c>
      <c r="N399" s="40" t="str">
        <f t="shared" si="36"/>
        <v/>
      </c>
    </row>
    <row r="400" spans="1:14">
      <c r="A400" s="39" t="str">
        <f>IF(E400="","",VLOOKUP('OPĆI DIO'!$C$1,'OPĆI DIO'!$O$4:$X$137,10,FALSE))</f>
        <v/>
      </c>
      <c r="B400" s="39" t="str">
        <f>IF(E400="","",VLOOKUP('OPĆI DIO'!$C$1,'OPĆI DIO'!$O$4:$X$137,9,FALSE))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80"/>
      <c r="K400" s="306"/>
      <c r="L400" s="175" t="str">
        <f>IF(E400="","",'OPĆI DIO'!$C$1)</f>
        <v/>
      </c>
      <c r="M400" s="40" t="str">
        <f t="shared" si="35"/>
        <v/>
      </c>
      <c r="N400" s="40" t="str">
        <f t="shared" si="36"/>
        <v/>
      </c>
    </row>
    <row r="401" spans="1:14">
      <c r="A401" s="39" t="str">
        <f>IF(E401="","",VLOOKUP('OPĆI DIO'!$C$1,'OPĆI DIO'!$O$4:$X$137,10,FALSE))</f>
        <v/>
      </c>
      <c r="B401" s="39" t="str">
        <f>IF(E401="","",VLOOKUP('OPĆI DIO'!$C$1,'OPĆI DIO'!$O$4:$X$137,9,FALSE))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80"/>
      <c r="K401" s="306"/>
      <c r="L401" s="175" t="str">
        <f>IF(E401="","",'OPĆI DIO'!$C$1)</f>
        <v/>
      </c>
      <c r="M401" s="40" t="str">
        <f t="shared" si="35"/>
        <v/>
      </c>
      <c r="N401" s="40" t="str">
        <f t="shared" si="36"/>
        <v/>
      </c>
    </row>
    <row r="402" spans="1:14">
      <c r="A402" s="39" t="str">
        <f>IF(E402="","",VLOOKUP('OPĆI DIO'!$C$1,'OPĆI DIO'!$O$4:$X$137,10,FALSE))</f>
        <v/>
      </c>
      <c r="B402" s="39" t="str">
        <f>IF(E402="","",VLOOKUP('OPĆI DIO'!$C$1,'OPĆI DIO'!$O$4:$X$137,9,FALSE))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80"/>
      <c r="K402" s="306"/>
      <c r="L402" s="175" t="str">
        <f>IF(E402="","",'OPĆI DIO'!$C$1)</f>
        <v/>
      </c>
      <c r="M402" s="40" t="str">
        <f t="shared" si="35"/>
        <v/>
      </c>
      <c r="N402" s="40" t="str">
        <f t="shared" si="36"/>
        <v/>
      </c>
    </row>
    <row r="403" spans="1:14">
      <c r="A403" s="39" t="str">
        <f>IF(E403="","",VLOOKUP('OPĆI DIO'!$C$1,'OPĆI DIO'!$O$4:$X$137,10,FALSE))</f>
        <v/>
      </c>
      <c r="B403" s="39" t="str">
        <f>IF(E403="","",VLOOKUP('OPĆI DIO'!$C$1,'OPĆI DIO'!$O$4:$X$137,9,FALSE))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80"/>
      <c r="K403" s="306"/>
      <c r="L403" s="175" t="str">
        <f>IF(E403="","",'OPĆI DIO'!$C$1)</f>
        <v/>
      </c>
      <c r="M403" s="40" t="str">
        <f t="shared" si="35"/>
        <v/>
      </c>
      <c r="N403" s="40" t="str">
        <f t="shared" si="36"/>
        <v/>
      </c>
    </row>
    <row r="404" spans="1:14">
      <c r="A404" s="39" t="str">
        <f>IF(E404="","",VLOOKUP('OPĆI DIO'!$C$1,'OPĆI DIO'!$O$4:$X$137,10,FALSE))</f>
        <v/>
      </c>
      <c r="B404" s="39" t="str">
        <f>IF(E404="","",VLOOKUP('OPĆI DIO'!$C$1,'OPĆI DIO'!$O$4:$X$137,9,FALSE))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80"/>
      <c r="K404" s="306"/>
      <c r="L404" s="175" t="str">
        <f>IF(E404="","",'OPĆI DIO'!$C$1)</f>
        <v/>
      </c>
      <c r="M404" s="40" t="str">
        <f t="shared" si="35"/>
        <v/>
      </c>
      <c r="N404" s="40" t="str">
        <f t="shared" si="36"/>
        <v/>
      </c>
    </row>
    <row r="405" spans="1:14">
      <c r="A405" s="39" t="str">
        <f>IF(E405="","",VLOOKUP('OPĆI DIO'!$C$1,'OPĆI DIO'!$O$4:$X$137,10,FALSE))</f>
        <v/>
      </c>
      <c r="B405" s="39" t="str">
        <f>IF(E405="","",VLOOKUP('OPĆI DIO'!$C$1,'OPĆI DIO'!$O$4:$X$137,9,FALSE))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80"/>
      <c r="K405" s="306"/>
      <c r="L405" s="175" t="str">
        <f>IF(E405="","",'OPĆI DIO'!$C$1)</f>
        <v/>
      </c>
      <c r="M405" s="40" t="str">
        <f t="shared" si="35"/>
        <v/>
      </c>
      <c r="N405" s="40" t="str">
        <f t="shared" si="36"/>
        <v/>
      </c>
    </row>
    <row r="406" spans="1:14">
      <c r="A406" s="39" t="str">
        <f>IF(E406="","",VLOOKUP('OPĆI DIO'!$C$1,'OPĆI DIO'!$O$4:$X$137,10,FALSE))</f>
        <v/>
      </c>
      <c r="B406" s="39" t="str">
        <f>IF(E406="","",VLOOKUP('OPĆI DIO'!$C$1,'OPĆI DIO'!$O$4:$X$137,9,FALSE))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80"/>
      <c r="K406" s="306"/>
      <c r="L406" s="175" t="str">
        <f>IF(E406="","",'OPĆI DIO'!$C$1)</f>
        <v/>
      </c>
      <c r="M406" s="40" t="str">
        <f t="shared" si="35"/>
        <v/>
      </c>
      <c r="N406" s="40" t="str">
        <f t="shared" si="36"/>
        <v/>
      </c>
    </row>
    <row r="407" spans="1:14">
      <c r="A407" s="39" t="str">
        <f>IF(E407="","",VLOOKUP('OPĆI DIO'!$C$1,'OPĆI DIO'!$O$4:$X$137,10,FALSE))</f>
        <v/>
      </c>
      <c r="B407" s="39" t="str">
        <f>IF(E407="","",VLOOKUP('OPĆI DIO'!$C$1,'OPĆI DIO'!$O$4:$X$137,9,FALSE))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80"/>
      <c r="K407" s="306"/>
      <c r="L407" s="175" t="str">
        <f>IF(E407="","",'OPĆI DIO'!$C$1)</f>
        <v/>
      </c>
      <c r="M407" s="40" t="str">
        <f t="shared" si="35"/>
        <v/>
      </c>
      <c r="N407" s="40" t="str">
        <f t="shared" si="36"/>
        <v/>
      </c>
    </row>
    <row r="408" spans="1:14">
      <c r="A408" s="39" t="str">
        <f>IF(E408="","",VLOOKUP('OPĆI DIO'!$C$1,'OPĆI DIO'!$O$4:$X$137,10,FALSE))</f>
        <v/>
      </c>
      <c r="B408" s="39" t="str">
        <f>IF(E408="","",VLOOKUP('OPĆI DIO'!$C$1,'OPĆI DIO'!$O$4:$X$137,9,FALSE))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80"/>
      <c r="K408" s="306"/>
      <c r="L408" s="175" t="str">
        <f>IF(E408="","",'OPĆI DIO'!$C$1)</f>
        <v/>
      </c>
      <c r="M408" s="40" t="str">
        <f t="shared" si="35"/>
        <v/>
      </c>
      <c r="N408" s="40" t="str">
        <f t="shared" si="36"/>
        <v/>
      </c>
    </row>
    <row r="409" spans="1:14">
      <c r="A409" s="39" t="str">
        <f>IF(E409="","",VLOOKUP('OPĆI DIO'!$C$1,'OPĆI DIO'!$O$4:$X$137,10,FALSE))</f>
        <v/>
      </c>
      <c r="B409" s="39" t="str">
        <f>IF(E409="","",VLOOKUP('OPĆI DIO'!$C$1,'OPĆI DIO'!$O$4:$X$137,9,FALSE))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80"/>
      <c r="K409" s="306"/>
      <c r="L409" s="175" t="str">
        <f>IF(E409="","",'OPĆI DIO'!$C$1)</f>
        <v/>
      </c>
      <c r="M409" s="40" t="str">
        <f t="shared" si="35"/>
        <v/>
      </c>
      <c r="N409" s="40" t="str">
        <f t="shared" si="36"/>
        <v/>
      </c>
    </row>
    <row r="410" spans="1:14">
      <c r="A410" s="39" t="str">
        <f>IF(E410="","",VLOOKUP('OPĆI DIO'!$C$1,'OPĆI DIO'!$O$4:$X$137,10,FALSE))</f>
        <v/>
      </c>
      <c r="B410" s="39" t="str">
        <f>IF(E410="","",VLOOKUP('OPĆI DIO'!$C$1,'OPĆI DIO'!$O$4:$X$137,9,FALSE))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80"/>
      <c r="K410" s="306"/>
      <c r="L410" s="175" t="str">
        <f>IF(E410="","",'OPĆI DIO'!$C$1)</f>
        <v/>
      </c>
      <c r="M410" s="40" t="str">
        <f t="shared" si="35"/>
        <v/>
      </c>
      <c r="N410" s="40" t="str">
        <f t="shared" si="36"/>
        <v/>
      </c>
    </row>
    <row r="411" spans="1:14">
      <c r="A411" s="39" t="str">
        <f>IF(E411="","",VLOOKUP('OPĆI DIO'!$C$1,'OPĆI DIO'!$O$4:$X$137,10,FALSE))</f>
        <v/>
      </c>
      <c r="B411" s="39" t="str">
        <f>IF(E411="","",VLOOKUP('OPĆI DIO'!$C$1,'OPĆI DIO'!$O$4:$X$137,9,FALSE))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80"/>
      <c r="K411" s="306"/>
      <c r="L411" s="175" t="str">
        <f>IF(E411="","",'OPĆI DIO'!$C$1)</f>
        <v/>
      </c>
      <c r="M411" s="40" t="str">
        <f t="shared" si="35"/>
        <v/>
      </c>
      <c r="N411" s="40" t="str">
        <f t="shared" si="36"/>
        <v/>
      </c>
    </row>
    <row r="412" spans="1:14">
      <c r="A412" s="39" t="str">
        <f>IF(E412="","",VLOOKUP('OPĆI DIO'!$C$1,'OPĆI DIO'!$O$4:$X$137,10,FALSE))</f>
        <v/>
      </c>
      <c r="B412" s="39" t="str">
        <f>IF(E412="","",VLOOKUP('OPĆI DIO'!$C$1,'OPĆI DIO'!$O$4:$X$137,9,FALSE))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80"/>
      <c r="K412" s="306"/>
      <c r="L412" s="175" t="str">
        <f>IF(E412="","",'OPĆI DIO'!$C$1)</f>
        <v/>
      </c>
      <c r="M412" s="40" t="str">
        <f t="shared" si="35"/>
        <v/>
      </c>
      <c r="N412" s="40" t="str">
        <f t="shared" si="36"/>
        <v/>
      </c>
    </row>
    <row r="413" spans="1:14">
      <c r="A413" s="39" t="str">
        <f>IF(E413="","",VLOOKUP('OPĆI DIO'!$C$1,'OPĆI DIO'!$O$4:$X$137,10,FALSE))</f>
        <v/>
      </c>
      <c r="B413" s="39" t="str">
        <f>IF(E413="","",VLOOKUP('OPĆI DIO'!$C$1,'OPĆI DIO'!$O$4:$X$137,9,FALSE))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80"/>
      <c r="K413" s="306"/>
      <c r="L413" s="175" t="str">
        <f>IF(E413="","",'OPĆI DIO'!$C$1)</f>
        <v/>
      </c>
      <c r="M413" s="40" t="str">
        <f t="shared" si="35"/>
        <v/>
      </c>
      <c r="N413" s="40" t="str">
        <f t="shared" si="36"/>
        <v/>
      </c>
    </row>
    <row r="414" spans="1:14">
      <c r="A414" s="39" t="str">
        <f>IF(E414="","",VLOOKUP('OPĆI DIO'!$C$1,'OPĆI DIO'!$O$4:$X$137,10,FALSE))</f>
        <v/>
      </c>
      <c r="B414" s="39" t="str">
        <f>IF(E414="","",VLOOKUP('OPĆI DIO'!$C$1,'OPĆI DIO'!$O$4:$X$137,9,FALSE))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80"/>
      <c r="K414" s="306"/>
      <c r="L414" s="175" t="str">
        <f>IF(E414="","",'OPĆI DIO'!$C$1)</f>
        <v/>
      </c>
      <c r="M414" s="40" t="str">
        <f t="shared" si="35"/>
        <v/>
      </c>
      <c r="N414" s="40" t="str">
        <f t="shared" si="36"/>
        <v/>
      </c>
    </row>
    <row r="415" spans="1:14">
      <c r="A415" s="39" t="str">
        <f>IF(E415="","",VLOOKUP('OPĆI DIO'!$C$1,'OPĆI DIO'!$O$4:$X$137,10,FALSE))</f>
        <v/>
      </c>
      <c r="B415" s="39" t="str">
        <f>IF(E415="","",VLOOKUP('OPĆI DIO'!$C$1,'OPĆI DIO'!$O$4:$X$137,9,FALSE))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80"/>
      <c r="K415" s="306"/>
      <c r="L415" s="175" t="str">
        <f>IF(E415="","",'OPĆI DIO'!$C$1)</f>
        <v/>
      </c>
      <c r="M415" s="40" t="str">
        <f t="shared" si="35"/>
        <v/>
      </c>
      <c r="N415" s="40" t="str">
        <f t="shared" si="36"/>
        <v/>
      </c>
    </row>
    <row r="416" spans="1:14">
      <c r="A416" s="39" t="str">
        <f>IF(E416="","",VLOOKUP('OPĆI DIO'!$C$1,'OPĆI DIO'!$O$4:$X$137,10,FALSE))</f>
        <v/>
      </c>
      <c r="B416" s="39" t="str">
        <f>IF(E416="","",VLOOKUP('OPĆI DIO'!$C$1,'OPĆI DIO'!$O$4:$X$137,9,FALSE))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80"/>
      <c r="K416" s="306"/>
      <c r="L416" s="175" t="str">
        <f>IF(E416="","",'OPĆI DIO'!$C$1)</f>
        <v/>
      </c>
      <c r="M416" s="40" t="str">
        <f t="shared" si="35"/>
        <v/>
      </c>
      <c r="N416" s="40" t="str">
        <f t="shared" si="36"/>
        <v/>
      </c>
    </row>
    <row r="417" spans="1:14">
      <c r="A417" s="39" t="str">
        <f>IF(E417="","",VLOOKUP('OPĆI DIO'!$C$1,'OPĆI DIO'!$O$4:$X$137,10,FALSE))</f>
        <v/>
      </c>
      <c r="B417" s="39" t="str">
        <f>IF(E417="","",VLOOKUP('OPĆI DIO'!$C$1,'OPĆI DIO'!$O$4:$X$137,9,FALSE))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80"/>
      <c r="K417" s="306"/>
      <c r="L417" s="175" t="str">
        <f>IF(E417="","",'OPĆI DIO'!$C$1)</f>
        <v/>
      </c>
      <c r="M417" s="40" t="str">
        <f t="shared" si="35"/>
        <v/>
      </c>
      <c r="N417" s="40" t="str">
        <f t="shared" si="36"/>
        <v/>
      </c>
    </row>
    <row r="418" spans="1:14">
      <c r="A418" s="39" t="str">
        <f>IF(E418="","",VLOOKUP('OPĆI DIO'!$C$1,'OPĆI DIO'!$O$4:$X$137,10,FALSE))</f>
        <v/>
      </c>
      <c r="B418" s="39" t="str">
        <f>IF(E418="","",VLOOKUP('OPĆI DIO'!$C$1,'OPĆI DIO'!$O$4:$X$137,9,FALSE))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80"/>
      <c r="K418" s="306"/>
      <c r="L418" s="175" t="str">
        <f>IF(E418="","",'OPĆI DIO'!$C$1)</f>
        <v/>
      </c>
      <c r="M418" s="40" t="str">
        <f t="shared" si="35"/>
        <v/>
      </c>
      <c r="N418" s="40" t="str">
        <f t="shared" si="36"/>
        <v/>
      </c>
    </row>
    <row r="419" spans="1:14">
      <c r="A419" s="39" t="str">
        <f>IF(E419="","",VLOOKUP('OPĆI DIO'!$C$1,'OPĆI DIO'!$O$4:$X$137,10,FALSE))</f>
        <v/>
      </c>
      <c r="B419" s="39" t="str">
        <f>IF(E419="","",VLOOKUP('OPĆI DIO'!$C$1,'OPĆI DIO'!$O$4:$X$137,9,FALSE))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80"/>
      <c r="K419" s="306"/>
      <c r="L419" s="175" t="str">
        <f>IF(E419="","",'OPĆI DIO'!$C$1)</f>
        <v/>
      </c>
      <c r="M419" s="40" t="str">
        <f t="shared" si="35"/>
        <v/>
      </c>
      <c r="N419" s="40" t="str">
        <f t="shared" si="36"/>
        <v/>
      </c>
    </row>
    <row r="420" spans="1:14">
      <c r="A420" s="39" t="str">
        <f>IF(E420="","",VLOOKUP('OPĆI DIO'!$C$1,'OPĆI DIO'!$O$4:$X$137,10,FALSE))</f>
        <v/>
      </c>
      <c r="B420" s="39" t="str">
        <f>IF(E420="","",VLOOKUP('OPĆI DIO'!$C$1,'OPĆI DIO'!$O$4:$X$137,9,FALSE))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80"/>
      <c r="K420" s="306"/>
      <c r="L420" s="175" t="str">
        <f>IF(E420="","",'OPĆI DIO'!$C$1)</f>
        <v/>
      </c>
      <c r="M420" s="40" t="str">
        <f t="shared" si="35"/>
        <v/>
      </c>
      <c r="N420" s="40" t="str">
        <f t="shared" si="36"/>
        <v/>
      </c>
    </row>
    <row r="421" spans="1:14">
      <c r="A421" s="39" t="str">
        <f>IF(E421="","",VLOOKUP('OPĆI DIO'!$C$1,'OPĆI DIO'!$O$4:$X$137,10,FALSE))</f>
        <v/>
      </c>
      <c r="B421" s="39" t="str">
        <f>IF(E421="","",VLOOKUP('OPĆI DIO'!$C$1,'OPĆI DIO'!$O$4:$X$137,9,FALSE))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80"/>
      <c r="K421" s="306"/>
      <c r="L421" s="175" t="str">
        <f>IF(E421="","",'OPĆI DIO'!$C$1)</f>
        <v/>
      </c>
      <c r="M421" s="40" t="str">
        <f t="shared" si="35"/>
        <v/>
      </c>
      <c r="N421" s="40" t="str">
        <f t="shared" si="36"/>
        <v/>
      </c>
    </row>
    <row r="422" spans="1:14">
      <c r="A422" s="39" t="str">
        <f>IF(E422="","",VLOOKUP('OPĆI DIO'!$C$1,'OPĆI DIO'!$O$4:$X$137,10,FALSE))</f>
        <v/>
      </c>
      <c r="B422" s="39" t="str">
        <f>IF(E422="","",VLOOKUP('OPĆI DIO'!$C$1,'OPĆI DIO'!$O$4:$X$137,9,FALSE))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80"/>
      <c r="K422" s="306"/>
      <c r="L422" s="175" t="str">
        <f>IF(E422="","",'OPĆI DIO'!$C$1)</f>
        <v/>
      </c>
      <c r="M422" s="40" t="str">
        <f t="shared" si="35"/>
        <v/>
      </c>
      <c r="N422" s="40" t="str">
        <f t="shared" si="36"/>
        <v/>
      </c>
    </row>
    <row r="423" spans="1:14">
      <c r="A423" s="39" t="str">
        <f>IF(E423="","",VLOOKUP('OPĆI DIO'!$C$1,'OPĆI DIO'!$O$4:$X$137,10,FALSE))</f>
        <v/>
      </c>
      <c r="B423" s="39" t="str">
        <f>IF(E423="","",VLOOKUP('OPĆI DIO'!$C$1,'OPĆI DIO'!$O$4:$X$137,9,FALSE))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80"/>
      <c r="K423" s="306"/>
      <c r="L423" s="175" t="str">
        <f>IF(E423="","",'OPĆI DIO'!$C$1)</f>
        <v/>
      </c>
      <c r="M423" s="40" t="str">
        <f t="shared" si="35"/>
        <v/>
      </c>
      <c r="N423" s="40" t="str">
        <f t="shared" si="36"/>
        <v/>
      </c>
    </row>
    <row r="424" spans="1:14">
      <c r="A424" s="39" t="str">
        <f>IF(E424="","",VLOOKUP('OPĆI DIO'!$C$1,'OPĆI DIO'!$O$4:$X$137,10,FALSE))</f>
        <v/>
      </c>
      <c r="B424" s="39" t="str">
        <f>IF(E424="","",VLOOKUP('OPĆI DIO'!$C$1,'OPĆI DIO'!$O$4:$X$137,9,FALSE))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80"/>
      <c r="K424" s="306"/>
      <c r="L424" s="175" t="str">
        <f>IF(E424="","",'OPĆI DIO'!$C$1)</f>
        <v/>
      </c>
      <c r="M424" s="40" t="str">
        <f t="shared" si="35"/>
        <v/>
      </c>
      <c r="N424" s="40" t="str">
        <f t="shared" si="36"/>
        <v/>
      </c>
    </row>
    <row r="425" spans="1:14">
      <c r="A425" s="39" t="str">
        <f>IF(E425="","",VLOOKUP('OPĆI DIO'!$C$1,'OPĆI DIO'!$O$4:$X$137,10,FALSE))</f>
        <v/>
      </c>
      <c r="B425" s="39" t="str">
        <f>IF(E425="","",VLOOKUP('OPĆI DIO'!$C$1,'OPĆI DIO'!$O$4:$X$137,9,FALSE))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80"/>
      <c r="K425" s="306"/>
      <c r="L425" s="175" t="str">
        <f>IF(E425="","",'OPĆI DIO'!$C$1)</f>
        <v/>
      </c>
      <c r="M425" s="40" t="str">
        <f t="shared" si="35"/>
        <v/>
      </c>
      <c r="N425" s="40" t="str">
        <f t="shared" si="36"/>
        <v/>
      </c>
    </row>
    <row r="426" spans="1:14">
      <c r="A426" s="39" t="str">
        <f>IF(E426="","",VLOOKUP('OPĆI DIO'!$C$1,'OPĆI DIO'!$O$4:$X$137,10,FALSE))</f>
        <v/>
      </c>
      <c r="B426" s="39" t="str">
        <f>IF(E426="","",VLOOKUP('OPĆI DIO'!$C$1,'OPĆI DIO'!$O$4:$X$137,9,FALSE))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80"/>
      <c r="K426" s="306"/>
      <c r="L426" s="175" t="str">
        <f>IF(E426="","",'OPĆI DIO'!$C$1)</f>
        <v/>
      </c>
      <c r="M426" s="40" t="str">
        <f t="shared" si="35"/>
        <v/>
      </c>
      <c r="N426" s="40" t="str">
        <f t="shared" si="36"/>
        <v/>
      </c>
    </row>
    <row r="427" spans="1:14">
      <c r="A427" s="39" t="str">
        <f>IF(E427="","",VLOOKUP('OPĆI DIO'!$C$1,'OPĆI DIO'!$O$4:$X$137,10,FALSE))</f>
        <v/>
      </c>
      <c r="B427" s="39" t="str">
        <f>IF(E427="","",VLOOKUP('OPĆI DIO'!$C$1,'OPĆI DIO'!$O$4:$X$137,9,FALSE))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80"/>
      <c r="K427" s="306"/>
      <c r="L427" s="175" t="str">
        <f>IF(E427="","",'OPĆI DIO'!$C$1)</f>
        <v/>
      </c>
      <c r="M427" s="40" t="str">
        <f t="shared" si="35"/>
        <v/>
      </c>
      <c r="N427" s="40" t="str">
        <f t="shared" si="36"/>
        <v/>
      </c>
    </row>
    <row r="428" spans="1:14">
      <c r="A428" s="39" t="str">
        <f>IF(E428="","",VLOOKUP('OPĆI DIO'!$C$1,'OPĆI DIO'!$O$4:$X$137,10,FALSE))</f>
        <v/>
      </c>
      <c r="B428" s="39" t="str">
        <f>IF(E428="","",VLOOKUP('OPĆI DIO'!$C$1,'OPĆI DIO'!$O$4:$X$137,9,FALSE))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80"/>
      <c r="K428" s="306"/>
      <c r="L428" s="175" t="str">
        <f>IF(E428="","",'OPĆI DIO'!$C$1)</f>
        <v/>
      </c>
      <c r="M428" s="40" t="str">
        <f t="shared" si="35"/>
        <v/>
      </c>
      <c r="N428" s="40" t="str">
        <f t="shared" si="36"/>
        <v/>
      </c>
    </row>
    <row r="429" spans="1:14">
      <c r="A429" s="39" t="str">
        <f>IF(E429="","",VLOOKUP('OPĆI DIO'!$C$1,'OPĆI DIO'!$O$4:$X$137,10,FALSE))</f>
        <v/>
      </c>
      <c r="B429" s="39" t="str">
        <f>IF(E429="","",VLOOKUP('OPĆI DIO'!$C$1,'OPĆI DIO'!$O$4:$X$137,9,FALSE))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80"/>
      <c r="K429" s="306"/>
      <c r="L429" s="175" t="str">
        <f>IF(E429="","",'OPĆI DIO'!$C$1)</f>
        <v/>
      </c>
      <c r="M429" s="40" t="str">
        <f t="shared" si="35"/>
        <v/>
      </c>
      <c r="N429" s="40" t="str">
        <f t="shared" si="36"/>
        <v/>
      </c>
    </row>
    <row r="430" spans="1:14">
      <c r="A430" s="39" t="str">
        <f>IF(E430="","",VLOOKUP('OPĆI DIO'!$C$1,'OPĆI DIO'!$O$4:$X$137,10,FALSE))</f>
        <v/>
      </c>
      <c r="B430" s="39" t="str">
        <f>IF(E430="","",VLOOKUP('OPĆI DIO'!$C$1,'OPĆI DIO'!$O$4:$X$137,9,FALSE))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80"/>
      <c r="K430" s="306"/>
      <c r="L430" s="175" t="str">
        <f>IF(E430="","",'OPĆI DIO'!$C$1)</f>
        <v/>
      </c>
      <c r="M430" s="40" t="str">
        <f t="shared" si="35"/>
        <v/>
      </c>
      <c r="N430" s="40" t="str">
        <f t="shared" si="36"/>
        <v/>
      </c>
    </row>
    <row r="431" spans="1:14">
      <c r="A431" s="39" t="str">
        <f>IF(E431="","",VLOOKUP('OPĆI DIO'!$C$1,'OPĆI DIO'!$O$4:$X$137,10,FALSE))</f>
        <v/>
      </c>
      <c r="B431" s="39" t="str">
        <f>IF(E431="","",VLOOKUP('OPĆI DIO'!$C$1,'OPĆI DIO'!$O$4:$X$137,9,FALSE))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80"/>
      <c r="K431" s="306"/>
      <c r="L431" s="175" t="str">
        <f>IF(E431="","",'OPĆI DIO'!$C$1)</f>
        <v/>
      </c>
      <c r="M431" s="40" t="str">
        <f t="shared" si="35"/>
        <v/>
      </c>
      <c r="N431" s="40" t="str">
        <f t="shared" si="36"/>
        <v/>
      </c>
    </row>
    <row r="432" spans="1:14">
      <c r="A432" s="39" t="str">
        <f>IF(E432="","",VLOOKUP('OPĆI DIO'!$C$1,'OPĆI DIO'!$O$4:$X$137,10,FALSE))</f>
        <v/>
      </c>
      <c r="B432" s="39" t="str">
        <f>IF(E432="","",VLOOKUP('OPĆI DIO'!$C$1,'OPĆI DIO'!$O$4:$X$137,9,FALSE))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80"/>
      <c r="K432" s="306"/>
      <c r="L432" s="175" t="str">
        <f>IF(E432="","",'OPĆI DIO'!$C$1)</f>
        <v/>
      </c>
      <c r="M432" s="40" t="str">
        <f t="shared" si="35"/>
        <v/>
      </c>
      <c r="N432" s="40" t="str">
        <f t="shared" si="36"/>
        <v/>
      </c>
    </row>
    <row r="433" spans="1:14">
      <c r="A433" s="39" t="str">
        <f>IF(E433="","",VLOOKUP('OPĆI DIO'!$C$1,'OPĆI DIO'!$O$4:$X$137,10,FALSE))</f>
        <v/>
      </c>
      <c r="B433" s="39" t="str">
        <f>IF(E433="","",VLOOKUP('OPĆI DIO'!$C$1,'OPĆI DIO'!$O$4:$X$137,9,FALSE))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80"/>
      <c r="K433" s="306"/>
      <c r="L433" s="175" t="str">
        <f>IF(E433="","",'OPĆI DIO'!$C$1)</f>
        <v/>
      </c>
      <c r="M433" s="40" t="str">
        <f t="shared" si="35"/>
        <v/>
      </c>
      <c r="N433" s="40" t="str">
        <f t="shared" si="36"/>
        <v/>
      </c>
    </row>
    <row r="434" spans="1:14">
      <c r="A434" s="39" t="str">
        <f>IF(E434="","",VLOOKUP('OPĆI DIO'!$C$1,'OPĆI DIO'!$O$4:$X$137,10,FALSE))</f>
        <v/>
      </c>
      <c r="B434" s="39" t="str">
        <f>IF(E434="","",VLOOKUP('OPĆI DIO'!$C$1,'OPĆI DIO'!$O$4:$X$137,9,FALSE))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80"/>
      <c r="K434" s="306"/>
      <c r="L434" s="175" t="str">
        <f>IF(E434="","",'OPĆI DIO'!$C$1)</f>
        <v/>
      </c>
      <c r="M434" s="40" t="str">
        <f t="shared" si="35"/>
        <v/>
      </c>
      <c r="N434" s="40" t="str">
        <f t="shared" si="36"/>
        <v/>
      </c>
    </row>
    <row r="435" spans="1:14">
      <c r="A435" s="39" t="str">
        <f>IF(E435="","",VLOOKUP('OPĆI DIO'!$C$1,'OPĆI DIO'!$O$4:$X$137,10,FALSE))</f>
        <v/>
      </c>
      <c r="B435" s="39" t="str">
        <f>IF(E435="","",VLOOKUP('OPĆI DIO'!$C$1,'OPĆI DIO'!$O$4:$X$137,9,FALSE))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80"/>
      <c r="K435" s="306"/>
      <c r="L435" s="175" t="str">
        <f>IF(E435="","",'OPĆI DIO'!$C$1)</f>
        <v/>
      </c>
      <c r="M435" s="40" t="str">
        <f t="shared" si="35"/>
        <v/>
      </c>
      <c r="N435" s="40" t="str">
        <f t="shared" si="36"/>
        <v/>
      </c>
    </row>
    <row r="436" spans="1:14">
      <c r="A436" s="39" t="str">
        <f>IF(E436="","",VLOOKUP('OPĆI DIO'!$C$1,'OPĆI DIO'!$O$4:$X$137,10,FALSE))</f>
        <v/>
      </c>
      <c r="B436" s="39" t="str">
        <f>IF(E436="","",VLOOKUP('OPĆI DIO'!$C$1,'OPĆI DIO'!$O$4:$X$137,9,FALSE))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80"/>
      <c r="K436" s="306"/>
      <c r="L436" s="175" t="str">
        <f>IF(E436="","",'OPĆI DIO'!$C$1)</f>
        <v/>
      </c>
      <c r="M436" s="40" t="str">
        <f t="shared" si="35"/>
        <v/>
      </c>
      <c r="N436" s="40" t="str">
        <f t="shared" si="36"/>
        <v/>
      </c>
    </row>
    <row r="437" spans="1:14">
      <c r="A437" s="39" t="str">
        <f>IF(E437="","",VLOOKUP('OPĆI DIO'!$C$1,'OPĆI DIO'!$O$4:$X$137,10,FALSE))</f>
        <v/>
      </c>
      <c r="B437" s="39" t="str">
        <f>IF(E437="","",VLOOKUP('OPĆI DIO'!$C$1,'OPĆI DIO'!$O$4:$X$137,9,FALSE))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80"/>
      <c r="K437" s="306"/>
      <c r="L437" s="175" t="str">
        <f>IF(E437="","",'OPĆI DIO'!$C$1)</f>
        <v/>
      </c>
      <c r="M437" s="40" t="str">
        <f t="shared" si="35"/>
        <v/>
      </c>
      <c r="N437" s="40" t="str">
        <f t="shared" si="36"/>
        <v/>
      </c>
    </row>
    <row r="438" spans="1:14">
      <c r="A438" s="39" t="str">
        <f>IF(E438="","",VLOOKUP('OPĆI DIO'!$C$1,'OPĆI DIO'!$O$4:$X$137,10,FALSE))</f>
        <v/>
      </c>
      <c r="B438" s="39" t="str">
        <f>IF(E438="","",VLOOKUP('OPĆI DIO'!$C$1,'OPĆI DIO'!$O$4:$X$137,9,FALSE))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80"/>
      <c r="K438" s="306"/>
      <c r="L438" s="175" t="str">
        <f>IF(E438="","",'OPĆI DIO'!$C$1)</f>
        <v/>
      </c>
      <c r="M438" s="40" t="str">
        <f t="shared" si="35"/>
        <v/>
      </c>
      <c r="N438" s="40" t="str">
        <f t="shared" si="36"/>
        <v/>
      </c>
    </row>
    <row r="439" spans="1:14">
      <c r="A439" s="39" t="str">
        <f>IF(E439="","",VLOOKUP('OPĆI DIO'!$C$1,'OPĆI DIO'!$O$4:$X$137,10,FALSE))</f>
        <v/>
      </c>
      <c r="B439" s="39" t="str">
        <f>IF(E439="","",VLOOKUP('OPĆI DIO'!$C$1,'OPĆI DIO'!$O$4:$X$137,9,FALSE))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80"/>
      <c r="K439" s="306"/>
      <c r="L439" s="175" t="str">
        <f>IF(E439="","",'OPĆI DIO'!$C$1)</f>
        <v/>
      </c>
      <c r="M439" s="40" t="str">
        <f t="shared" si="35"/>
        <v/>
      </c>
      <c r="N439" s="40" t="str">
        <f t="shared" si="36"/>
        <v/>
      </c>
    </row>
    <row r="440" spans="1:14">
      <c r="A440" s="39" t="str">
        <f>IF(E440="","",VLOOKUP('OPĆI DIO'!$C$1,'OPĆI DIO'!$O$4:$X$137,10,FALSE))</f>
        <v/>
      </c>
      <c r="B440" s="39" t="str">
        <f>IF(E440="","",VLOOKUP('OPĆI DIO'!$C$1,'OPĆI DIO'!$O$4:$X$137,9,FALSE))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80"/>
      <c r="K440" s="306"/>
      <c r="L440" s="175" t="str">
        <f>IF(E440="","",'OPĆI DIO'!$C$1)</f>
        <v/>
      </c>
      <c r="M440" s="40" t="str">
        <f t="shared" si="35"/>
        <v/>
      </c>
      <c r="N440" s="40" t="str">
        <f t="shared" si="36"/>
        <v/>
      </c>
    </row>
    <row r="441" spans="1:14">
      <c r="A441" s="39" t="str">
        <f>IF(E441="","",VLOOKUP('OPĆI DIO'!$C$1,'OPĆI DIO'!$O$4:$X$137,10,FALSE))</f>
        <v/>
      </c>
      <c r="B441" s="39" t="str">
        <f>IF(E441="","",VLOOKUP('OPĆI DIO'!$C$1,'OPĆI DIO'!$O$4:$X$137,9,FALSE))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80"/>
      <c r="K441" s="306"/>
      <c r="L441" s="175" t="str">
        <f>IF(E441="","",'OPĆI DIO'!$C$1)</f>
        <v/>
      </c>
      <c r="M441" s="40" t="str">
        <f t="shared" si="35"/>
        <v/>
      </c>
      <c r="N441" s="40" t="str">
        <f t="shared" si="36"/>
        <v/>
      </c>
    </row>
    <row r="442" spans="1:14">
      <c r="A442" s="39" t="str">
        <f>IF(E442="","",VLOOKUP('OPĆI DIO'!$C$1,'OPĆI DIO'!$O$4:$X$137,10,FALSE))</f>
        <v/>
      </c>
      <c r="B442" s="39" t="str">
        <f>IF(E442="","",VLOOKUP('OPĆI DIO'!$C$1,'OPĆI DIO'!$O$4:$X$137,9,FALSE))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80"/>
      <c r="K442" s="306"/>
      <c r="L442" s="175" t="str">
        <f>IF(E442="","",'OPĆI DIO'!$C$1)</f>
        <v/>
      </c>
      <c r="M442" s="40" t="str">
        <f t="shared" si="35"/>
        <v/>
      </c>
      <c r="N442" s="40" t="str">
        <f t="shared" si="36"/>
        <v/>
      </c>
    </row>
    <row r="443" spans="1:14">
      <c r="A443" s="39" t="str">
        <f>IF(E443="","",VLOOKUP('OPĆI DIO'!$C$1,'OPĆI DIO'!$O$4:$X$137,10,FALSE))</f>
        <v/>
      </c>
      <c r="B443" s="39" t="str">
        <f>IF(E443="","",VLOOKUP('OPĆI DIO'!$C$1,'OPĆI DIO'!$O$4:$X$137,9,FALSE))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80"/>
      <c r="K443" s="306"/>
      <c r="L443" s="175" t="str">
        <f>IF(E443="","",'OPĆI DIO'!$C$1)</f>
        <v/>
      </c>
      <c r="M443" s="40" t="str">
        <f t="shared" si="35"/>
        <v/>
      </c>
      <c r="N443" s="40" t="str">
        <f t="shared" si="36"/>
        <v/>
      </c>
    </row>
    <row r="444" spans="1:14">
      <c r="A444" s="39" t="str">
        <f>IF(E444="","",VLOOKUP('OPĆI DIO'!$C$1,'OPĆI DIO'!$O$4:$X$137,10,FALSE))</f>
        <v/>
      </c>
      <c r="B444" s="39" t="str">
        <f>IF(E444="","",VLOOKUP('OPĆI DIO'!$C$1,'OPĆI DIO'!$O$4:$X$137,9,FALSE))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80"/>
      <c r="K444" s="306"/>
      <c r="L444" s="175" t="str">
        <f>IF(E444="","",'OPĆI DIO'!$C$1)</f>
        <v/>
      </c>
      <c r="M444" s="40" t="str">
        <f t="shared" si="35"/>
        <v/>
      </c>
      <c r="N444" s="40" t="str">
        <f t="shared" si="36"/>
        <v/>
      </c>
    </row>
    <row r="445" spans="1:14">
      <c r="A445" s="39" t="str">
        <f>IF(E445="","",VLOOKUP('OPĆI DIO'!$C$1,'OPĆI DIO'!$O$4:$X$137,10,FALSE))</f>
        <v/>
      </c>
      <c r="B445" s="39" t="str">
        <f>IF(E445="","",VLOOKUP('OPĆI DIO'!$C$1,'OPĆI DIO'!$O$4:$X$137,9,FALSE))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80"/>
      <c r="K445" s="306"/>
      <c r="L445" s="175" t="str">
        <f>IF(E445="","",'OPĆI DIO'!$C$1)</f>
        <v/>
      </c>
      <c r="M445" s="40" t="str">
        <f t="shared" si="35"/>
        <v/>
      </c>
      <c r="N445" s="40" t="str">
        <f t="shared" si="36"/>
        <v/>
      </c>
    </row>
    <row r="446" spans="1:14">
      <c r="A446" s="39" t="str">
        <f>IF(E446="","",VLOOKUP('OPĆI DIO'!$C$1,'OPĆI DIO'!$O$4:$X$137,10,FALSE))</f>
        <v/>
      </c>
      <c r="B446" s="39" t="str">
        <f>IF(E446="","",VLOOKUP('OPĆI DIO'!$C$1,'OPĆI DIO'!$O$4:$X$137,9,FALSE))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80"/>
      <c r="K446" s="306"/>
      <c r="L446" s="175" t="str">
        <f>IF(E446="","",'OPĆI DIO'!$C$1)</f>
        <v/>
      </c>
      <c r="M446" s="40" t="str">
        <f t="shared" si="35"/>
        <v/>
      </c>
      <c r="N446" s="40" t="str">
        <f t="shared" si="36"/>
        <v/>
      </c>
    </row>
    <row r="447" spans="1:14">
      <c r="A447" s="39" t="str">
        <f>IF(E447="","",VLOOKUP('OPĆI DIO'!$C$1,'OPĆI DIO'!$O$4:$X$137,10,FALSE))</f>
        <v/>
      </c>
      <c r="B447" s="39" t="str">
        <f>IF(E447="","",VLOOKUP('OPĆI DIO'!$C$1,'OPĆI DIO'!$O$4:$X$137,9,FALSE))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80"/>
      <c r="K447" s="306"/>
      <c r="L447" s="175" t="str">
        <f>IF(E447="","",'OPĆI DIO'!$C$1)</f>
        <v/>
      </c>
      <c r="M447" s="40" t="str">
        <f t="shared" si="35"/>
        <v/>
      </c>
      <c r="N447" s="40" t="str">
        <f t="shared" si="36"/>
        <v/>
      </c>
    </row>
    <row r="448" spans="1:14">
      <c r="A448" s="39" t="str">
        <f>IF(E448="","",VLOOKUP('OPĆI DIO'!$C$1,'OPĆI DIO'!$O$4:$X$137,10,FALSE))</f>
        <v/>
      </c>
      <c r="B448" s="39" t="str">
        <f>IF(E448="","",VLOOKUP('OPĆI DIO'!$C$1,'OPĆI DIO'!$O$4:$X$137,9,FALSE))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80"/>
      <c r="K448" s="306"/>
      <c r="L448" s="175" t="str">
        <f>IF(E448="","",'OPĆI DIO'!$C$1)</f>
        <v/>
      </c>
      <c r="M448" s="40" t="str">
        <f t="shared" si="35"/>
        <v/>
      </c>
      <c r="N448" s="40" t="str">
        <f t="shared" si="36"/>
        <v/>
      </c>
    </row>
    <row r="449" spans="1:14">
      <c r="A449" s="39" t="str">
        <f>IF(E449="","",VLOOKUP('OPĆI DIO'!$C$1,'OPĆI DIO'!$O$4:$X$137,10,FALSE))</f>
        <v/>
      </c>
      <c r="B449" s="39" t="str">
        <f>IF(E449="","",VLOOKUP('OPĆI DIO'!$C$1,'OPĆI DIO'!$O$4:$X$137,9,FALSE))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80"/>
      <c r="K449" s="306"/>
      <c r="L449" s="175" t="str">
        <f>IF(E449="","",'OPĆI DIO'!$C$1)</f>
        <v/>
      </c>
      <c r="M449" s="40" t="str">
        <f t="shared" si="35"/>
        <v/>
      </c>
      <c r="N449" s="40" t="str">
        <f t="shared" si="36"/>
        <v/>
      </c>
    </row>
    <row r="450" spans="1:14">
      <c r="A450" s="39" t="str">
        <f>IF(E450="","",VLOOKUP('OPĆI DIO'!$C$1,'OPĆI DIO'!$O$4:$X$137,10,FALSE))</f>
        <v/>
      </c>
      <c r="B450" s="39" t="str">
        <f>IF(E450="","",VLOOKUP('OPĆI DIO'!$C$1,'OPĆI DIO'!$O$4:$X$137,9,FALSE))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80"/>
      <c r="K450" s="306"/>
      <c r="L450" s="175" t="str">
        <f>IF(E450="","",'OPĆI DIO'!$C$1)</f>
        <v/>
      </c>
      <c r="M450" s="40" t="str">
        <f t="shared" si="35"/>
        <v/>
      </c>
      <c r="N450" s="40" t="str">
        <f t="shared" si="36"/>
        <v/>
      </c>
    </row>
    <row r="451" spans="1:14">
      <c r="A451" s="39" t="str">
        <f>IF(E451="","",VLOOKUP('OPĆI DIO'!$C$1,'OPĆI DIO'!$O$4:$X$137,10,FALSE))</f>
        <v/>
      </c>
      <c r="B451" s="39" t="str">
        <f>IF(E451="","",VLOOKUP('OPĆI DIO'!$C$1,'OPĆI DIO'!$O$4:$X$137,9,FALSE))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80"/>
      <c r="K451" s="306"/>
      <c r="L451" s="175" t="str">
        <f>IF(E451="","",'OPĆI DIO'!$C$1)</f>
        <v/>
      </c>
      <c r="M451" s="40" t="str">
        <f t="shared" si="35"/>
        <v/>
      </c>
      <c r="N451" s="40" t="str">
        <f t="shared" si="36"/>
        <v/>
      </c>
    </row>
    <row r="452" spans="1:14">
      <c r="A452" s="39" t="str">
        <f>IF(E452="","",VLOOKUP('OPĆI DIO'!$C$1,'OPĆI DIO'!$O$4:$X$137,10,FALSE))</f>
        <v/>
      </c>
      <c r="B452" s="39" t="str">
        <f>IF(E452="","",VLOOKUP('OPĆI DIO'!$C$1,'OPĆI DIO'!$O$4:$X$137,9,FALSE))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80"/>
      <c r="K452" s="306"/>
      <c r="L452" s="175" t="str">
        <f>IF(E452="","",'OPĆI DIO'!$C$1)</f>
        <v/>
      </c>
      <c r="M452" s="40" t="str">
        <f t="shared" ref="M452:M501" si="40">LEFT(E452,2)</f>
        <v/>
      </c>
      <c r="N452" s="40" t="str">
        <f t="shared" ref="N452:N501" si="41">LEFT(E452,3)</f>
        <v/>
      </c>
    </row>
    <row r="453" spans="1:14">
      <c r="A453" s="39" t="str">
        <f>IF(E453="","",VLOOKUP('OPĆI DIO'!$C$1,'OPĆI DIO'!$O$4:$X$137,10,FALSE))</f>
        <v/>
      </c>
      <c r="B453" s="39" t="str">
        <f>IF(E453="","",VLOOKUP('OPĆI DIO'!$C$1,'OPĆI DIO'!$O$4:$X$137,9,FALSE))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80"/>
      <c r="K453" s="306"/>
      <c r="L453" s="175" t="str">
        <f>IF(E453="","",'OPĆI DIO'!$C$1)</f>
        <v/>
      </c>
      <c r="M453" s="40" t="str">
        <f t="shared" si="40"/>
        <v/>
      </c>
      <c r="N453" s="40" t="str">
        <f t="shared" si="41"/>
        <v/>
      </c>
    </row>
    <row r="454" spans="1:14">
      <c r="A454" s="39" t="str">
        <f>IF(E454="","",VLOOKUP('OPĆI DIO'!$C$1,'OPĆI DIO'!$O$4:$X$137,10,FALSE))</f>
        <v/>
      </c>
      <c r="B454" s="39" t="str">
        <f>IF(E454="","",VLOOKUP('OPĆI DIO'!$C$1,'OPĆI DIO'!$O$4:$X$137,9,FALSE))</f>
        <v/>
      </c>
      <c r="C454" s="82" t="str">
        <f t="shared" ref="C454:C501" si="42">IFERROR(VLOOKUP(E454,$S$6:$V$113,3,FALSE),"")</f>
        <v/>
      </c>
      <c r="D454" s="38" t="str">
        <f t="shared" ref="D454:D501" si="43">IFERROR(VLOOKUP(E454,$S$6:$V$113,4,FALSE),"")</f>
        <v/>
      </c>
      <c r="E454" s="49"/>
      <c r="F454" s="85" t="str">
        <f t="shared" ref="F454:F501" si="44">IFERROR(VLOOKUP(E454,$S$6:$V$113,2,FALSE),"")</f>
        <v/>
      </c>
      <c r="G454" s="80"/>
      <c r="H454" s="80"/>
      <c r="I454" s="80"/>
      <c r="J454" s="80"/>
      <c r="K454" s="306"/>
      <c r="L454" s="175" t="str">
        <f>IF(E454="","",'OPĆI DIO'!$C$1)</f>
        <v/>
      </c>
      <c r="M454" s="40" t="str">
        <f t="shared" si="40"/>
        <v/>
      </c>
      <c r="N454" s="40" t="str">
        <f t="shared" si="41"/>
        <v/>
      </c>
    </row>
    <row r="455" spans="1:14">
      <c r="A455" s="39" t="str">
        <f>IF(E455="","",VLOOKUP('OPĆI DIO'!$C$1,'OPĆI DIO'!$O$4:$X$137,10,FALSE))</f>
        <v/>
      </c>
      <c r="B455" s="39" t="str">
        <f>IF(E455="","",VLOOKUP('OPĆI DIO'!$C$1,'OPĆI DIO'!$O$4:$X$137,9,FALSE))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80"/>
      <c r="K455" s="306"/>
      <c r="L455" s="175" t="str">
        <f>IF(E455="","",'OPĆI DIO'!$C$1)</f>
        <v/>
      </c>
      <c r="M455" s="40" t="str">
        <f t="shared" si="40"/>
        <v/>
      </c>
      <c r="N455" s="40" t="str">
        <f t="shared" si="41"/>
        <v/>
      </c>
    </row>
    <row r="456" spans="1:14">
      <c r="A456" s="39" t="str">
        <f>IF(E456="","",VLOOKUP('OPĆI DIO'!$C$1,'OPĆI DIO'!$O$4:$X$137,10,FALSE))</f>
        <v/>
      </c>
      <c r="B456" s="39" t="str">
        <f>IF(E456="","",VLOOKUP('OPĆI DIO'!$C$1,'OPĆI DIO'!$O$4:$X$137,9,FALSE))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80"/>
      <c r="K456" s="306"/>
      <c r="L456" s="175" t="str">
        <f>IF(E456="","",'OPĆI DIO'!$C$1)</f>
        <v/>
      </c>
      <c r="M456" s="40" t="str">
        <f t="shared" si="40"/>
        <v/>
      </c>
      <c r="N456" s="40" t="str">
        <f t="shared" si="41"/>
        <v/>
      </c>
    </row>
    <row r="457" spans="1:14">
      <c r="A457" s="39" t="str">
        <f>IF(E457="","",VLOOKUP('OPĆI DIO'!$C$1,'OPĆI DIO'!$O$4:$X$137,10,FALSE))</f>
        <v/>
      </c>
      <c r="B457" s="39" t="str">
        <f>IF(E457="","",VLOOKUP('OPĆI DIO'!$C$1,'OPĆI DIO'!$O$4:$X$137,9,FALSE))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80"/>
      <c r="K457" s="306"/>
      <c r="L457" s="175" t="str">
        <f>IF(E457="","",'OPĆI DIO'!$C$1)</f>
        <v/>
      </c>
      <c r="M457" s="40" t="str">
        <f t="shared" si="40"/>
        <v/>
      </c>
      <c r="N457" s="40" t="str">
        <f t="shared" si="41"/>
        <v/>
      </c>
    </row>
    <row r="458" spans="1:14">
      <c r="A458" s="39" t="str">
        <f>IF(E458="","",VLOOKUP('OPĆI DIO'!$C$1,'OPĆI DIO'!$O$4:$X$137,10,FALSE))</f>
        <v/>
      </c>
      <c r="B458" s="39" t="str">
        <f>IF(E458="","",VLOOKUP('OPĆI DIO'!$C$1,'OPĆI DIO'!$O$4:$X$137,9,FALSE))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80"/>
      <c r="K458" s="306"/>
      <c r="L458" s="175" t="str">
        <f>IF(E458="","",'OPĆI DIO'!$C$1)</f>
        <v/>
      </c>
      <c r="M458" s="40" t="str">
        <f t="shared" si="40"/>
        <v/>
      </c>
      <c r="N458" s="40" t="str">
        <f t="shared" si="41"/>
        <v/>
      </c>
    </row>
    <row r="459" spans="1:14">
      <c r="A459" s="39" t="str">
        <f>IF(E459="","",VLOOKUP('OPĆI DIO'!$C$1,'OPĆI DIO'!$O$4:$X$137,10,FALSE))</f>
        <v/>
      </c>
      <c r="B459" s="39" t="str">
        <f>IF(E459="","",VLOOKUP('OPĆI DIO'!$C$1,'OPĆI DIO'!$O$4:$X$137,9,FALSE))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80"/>
      <c r="K459" s="306"/>
      <c r="L459" s="175" t="str">
        <f>IF(E459="","",'OPĆI DIO'!$C$1)</f>
        <v/>
      </c>
      <c r="M459" s="40" t="str">
        <f t="shared" si="40"/>
        <v/>
      </c>
      <c r="N459" s="40" t="str">
        <f t="shared" si="41"/>
        <v/>
      </c>
    </row>
    <row r="460" spans="1:14">
      <c r="A460" s="39" t="str">
        <f>IF(E460="","",VLOOKUP('OPĆI DIO'!$C$1,'OPĆI DIO'!$O$4:$X$137,10,FALSE))</f>
        <v/>
      </c>
      <c r="B460" s="39" t="str">
        <f>IF(E460="","",VLOOKUP('OPĆI DIO'!$C$1,'OPĆI DIO'!$O$4:$X$137,9,FALSE))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80"/>
      <c r="K460" s="306"/>
      <c r="L460" s="175" t="str">
        <f>IF(E460="","",'OPĆI DIO'!$C$1)</f>
        <v/>
      </c>
      <c r="M460" s="40" t="str">
        <f t="shared" si="40"/>
        <v/>
      </c>
      <c r="N460" s="40" t="str">
        <f t="shared" si="41"/>
        <v/>
      </c>
    </row>
    <row r="461" spans="1:14">
      <c r="A461" s="39" t="str">
        <f>IF(E461="","",VLOOKUP('OPĆI DIO'!$C$1,'OPĆI DIO'!$O$4:$X$137,10,FALSE))</f>
        <v/>
      </c>
      <c r="B461" s="39" t="str">
        <f>IF(E461="","",VLOOKUP('OPĆI DIO'!$C$1,'OPĆI DIO'!$O$4:$X$137,9,FALSE))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80"/>
      <c r="K461" s="306"/>
      <c r="L461" s="175" t="str">
        <f>IF(E461="","",'OPĆI DIO'!$C$1)</f>
        <v/>
      </c>
      <c r="M461" s="40" t="str">
        <f t="shared" si="40"/>
        <v/>
      </c>
      <c r="N461" s="40" t="str">
        <f t="shared" si="41"/>
        <v/>
      </c>
    </row>
    <row r="462" spans="1:14">
      <c r="A462" s="39" t="str">
        <f>IF(E462="","",VLOOKUP('OPĆI DIO'!$C$1,'OPĆI DIO'!$O$4:$X$137,10,FALSE))</f>
        <v/>
      </c>
      <c r="B462" s="39" t="str">
        <f>IF(E462="","",VLOOKUP('OPĆI DIO'!$C$1,'OPĆI DIO'!$O$4:$X$137,9,FALSE))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80"/>
      <c r="K462" s="306"/>
      <c r="L462" s="175" t="str">
        <f>IF(E462="","",'OPĆI DIO'!$C$1)</f>
        <v/>
      </c>
      <c r="M462" s="40" t="str">
        <f t="shared" si="40"/>
        <v/>
      </c>
      <c r="N462" s="40" t="str">
        <f t="shared" si="41"/>
        <v/>
      </c>
    </row>
    <row r="463" spans="1:14">
      <c r="A463" s="39" t="str">
        <f>IF(E463="","",VLOOKUP('OPĆI DIO'!$C$1,'OPĆI DIO'!$O$4:$X$137,10,FALSE))</f>
        <v/>
      </c>
      <c r="B463" s="39" t="str">
        <f>IF(E463="","",VLOOKUP('OPĆI DIO'!$C$1,'OPĆI DIO'!$O$4:$X$137,9,FALSE))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80"/>
      <c r="K463" s="306"/>
      <c r="L463" s="175" t="str">
        <f>IF(E463="","",'OPĆI DIO'!$C$1)</f>
        <v/>
      </c>
      <c r="M463" s="40" t="str">
        <f t="shared" si="40"/>
        <v/>
      </c>
      <c r="N463" s="40" t="str">
        <f t="shared" si="41"/>
        <v/>
      </c>
    </row>
    <row r="464" spans="1:14">
      <c r="A464" s="39" t="str">
        <f>IF(E464="","",VLOOKUP('OPĆI DIO'!$C$1,'OPĆI DIO'!$O$4:$X$137,10,FALSE))</f>
        <v/>
      </c>
      <c r="B464" s="39" t="str">
        <f>IF(E464="","",VLOOKUP('OPĆI DIO'!$C$1,'OPĆI DIO'!$O$4:$X$137,9,FALSE))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80"/>
      <c r="K464" s="306"/>
      <c r="L464" s="175" t="str">
        <f>IF(E464="","",'OPĆI DIO'!$C$1)</f>
        <v/>
      </c>
      <c r="M464" s="40" t="str">
        <f t="shared" si="40"/>
        <v/>
      </c>
      <c r="N464" s="40" t="str">
        <f t="shared" si="41"/>
        <v/>
      </c>
    </row>
    <row r="465" spans="1:14">
      <c r="A465" s="39" t="str">
        <f>IF(E465="","",VLOOKUP('OPĆI DIO'!$C$1,'OPĆI DIO'!$O$4:$X$137,10,FALSE))</f>
        <v/>
      </c>
      <c r="B465" s="39" t="str">
        <f>IF(E465="","",VLOOKUP('OPĆI DIO'!$C$1,'OPĆI DIO'!$O$4:$X$137,9,FALSE))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80"/>
      <c r="K465" s="306"/>
      <c r="L465" s="175" t="str">
        <f>IF(E465="","",'OPĆI DIO'!$C$1)</f>
        <v/>
      </c>
      <c r="M465" s="40" t="str">
        <f t="shared" si="40"/>
        <v/>
      </c>
      <c r="N465" s="40" t="str">
        <f t="shared" si="41"/>
        <v/>
      </c>
    </row>
    <row r="466" spans="1:14">
      <c r="A466" s="39" t="str">
        <f>IF(E466="","",VLOOKUP('OPĆI DIO'!$C$1,'OPĆI DIO'!$O$4:$X$137,10,FALSE))</f>
        <v/>
      </c>
      <c r="B466" s="39" t="str">
        <f>IF(E466="","",VLOOKUP('OPĆI DIO'!$C$1,'OPĆI DIO'!$O$4:$X$137,9,FALSE))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80"/>
      <c r="K466" s="306"/>
      <c r="L466" s="175" t="str">
        <f>IF(E466="","",'OPĆI DIO'!$C$1)</f>
        <v/>
      </c>
      <c r="M466" s="40" t="str">
        <f t="shared" si="40"/>
        <v/>
      </c>
      <c r="N466" s="40" t="str">
        <f t="shared" si="41"/>
        <v/>
      </c>
    </row>
    <row r="467" spans="1:14">
      <c r="A467" s="39" t="str">
        <f>IF(E467="","",VLOOKUP('OPĆI DIO'!$C$1,'OPĆI DIO'!$O$4:$X$137,10,FALSE))</f>
        <v/>
      </c>
      <c r="B467" s="39" t="str">
        <f>IF(E467="","",VLOOKUP('OPĆI DIO'!$C$1,'OPĆI DIO'!$O$4:$X$137,9,FALSE))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80"/>
      <c r="K467" s="306"/>
      <c r="L467" s="175" t="str">
        <f>IF(E467="","",'OPĆI DIO'!$C$1)</f>
        <v/>
      </c>
      <c r="M467" s="40" t="str">
        <f t="shared" si="40"/>
        <v/>
      </c>
      <c r="N467" s="40" t="str">
        <f t="shared" si="41"/>
        <v/>
      </c>
    </row>
    <row r="468" spans="1:14">
      <c r="A468" s="39" t="str">
        <f>IF(E468="","",VLOOKUP('OPĆI DIO'!$C$1,'OPĆI DIO'!$O$4:$X$137,10,FALSE))</f>
        <v/>
      </c>
      <c r="B468" s="39" t="str">
        <f>IF(E468="","",VLOOKUP('OPĆI DIO'!$C$1,'OPĆI DIO'!$O$4:$X$137,9,FALSE))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80"/>
      <c r="K468" s="306"/>
      <c r="L468" s="175" t="str">
        <f>IF(E468="","",'OPĆI DIO'!$C$1)</f>
        <v/>
      </c>
      <c r="M468" s="40" t="str">
        <f t="shared" si="40"/>
        <v/>
      </c>
      <c r="N468" s="40" t="str">
        <f t="shared" si="41"/>
        <v/>
      </c>
    </row>
    <row r="469" spans="1:14">
      <c r="A469" s="39" t="str">
        <f>IF(E469="","",VLOOKUP('OPĆI DIO'!$C$1,'OPĆI DIO'!$O$4:$X$137,10,FALSE))</f>
        <v/>
      </c>
      <c r="B469" s="39" t="str">
        <f>IF(E469="","",VLOOKUP('OPĆI DIO'!$C$1,'OPĆI DIO'!$O$4:$X$137,9,FALSE))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80"/>
      <c r="K469" s="306"/>
      <c r="L469" s="175" t="str">
        <f>IF(E469="","",'OPĆI DIO'!$C$1)</f>
        <v/>
      </c>
      <c r="M469" s="40" t="str">
        <f t="shared" si="40"/>
        <v/>
      </c>
      <c r="N469" s="40" t="str">
        <f t="shared" si="41"/>
        <v/>
      </c>
    </row>
    <row r="470" spans="1:14">
      <c r="A470" s="39" t="str">
        <f>IF(E470="","",VLOOKUP('OPĆI DIO'!$C$1,'OPĆI DIO'!$O$4:$X$137,10,FALSE))</f>
        <v/>
      </c>
      <c r="B470" s="39" t="str">
        <f>IF(E470="","",VLOOKUP('OPĆI DIO'!$C$1,'OPĆI DIO'!$O$4:$X$137,9,FALSE))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80"/>
      <c r="K470" s="306"/>
      <c r="L470" s="175" t="str">
        <f>IF(E470="","",'OPĆI DIO'!$C$1)</f>
        <v/>
      </c>
      <c r="M470" s="40" t="str">
        <f t="shared" si="40"/>
        <v/>
      </c>
      <c r="N470" s="40" t="str">
        <f t="shared" si="41"/>
        <v/>
      </c>
    </row>
    <row r="471" spans="1:14">
      <c r="A471" s="39" t="str">
        <f>IF(E471="","",VLOOKUP('OPĆI DIO'!$C$1,'OPĆI DIO'!$O$4:$X$137,10,FALSE))</f>
        <v/>
      </c>
      <c r="B471" s="39" t="str">
        <f>IF(E471="","",VLOOKUP('OPĆI DIO'!$C$1,'OPĆI DIO'!$O$4:$X$137,9,FALSE))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80"/>
      <c r="K471" s="306"/>
      <c r="L471" s="175" t="str">
        <f>IF(E471="","",'OPĆI DIO'!$C$1)</f>
        <v/>
      </c>
      <c r="M471" s="40" t="str">
        <f t="shared" si="40"/>
        <v/>
      </c>
      <c r="N471" s="40" t="str">
        <f t="shared" si="41"/>
        <v/>
      </c>
    </row>
    <row r="472" spans="1:14">
      <c r="A472" s="39" t="str">
        <f>IF(E472="","",VLOOKUP('OPĆI DIO'!$C$1,'OPĆI DIO'!$O$4:$X$137,10,FALSE))</f>
        <v/>
      </c>
      <c r="B472" s="39" t="str">
        <f>IF(E472="","",VLOOKUP('OPĆI DIO'!$C$1,'OPĆI DIO'!$O$4:$X$137,9,FALSE))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80"/>
      <c r="K472" s="306"/>
      <c r="L472" s="175" t="str">
        <f>IF(E472="","",'OPĆI DIO'!$C$1)</f>
        <v/>
      </c>
      <c r="M472" s="40" t="str">
        <f t="shared" si="40"/>
        <v/>
      </c>
      <c r="N472" s="40" t="str">
        <f t="shared" si="41"/>
        <v/>
      </c>
    </row>
    <row r="473" spans="1:14">
      <c r="A473" s="39" t="str">
        <f>IF(E473="","",VLOOKUP('OPĆI DIO'!$C$1,'OPĆI DIO'!$O$4:$X$137,10,FALSE))</f>
        <v/>
      </c>
      <c r="B473" s="39" t="str">
        <f>IF(E473="","",VLOOKUP('OPĆI DIO'!$C$1,'OPĆI DIO'!$O$4:$X$137,9,FALSE))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80"/>
      <c r="K473" s="306"/>
      <c r="L473" s="175" t="str">
        <f>IF(E473="","",'OPĆI DIO'!$C$1)</f>
        <v/>
      </c>
      <c r="M473" s="40" t="str">
        <f t="shared" si="40"/>
        <v/>
      </c>
      <c r="N473" s="40" t="str">
        <f t="shared" si="41"/>
        <v/>
      </c>
    </row>
    <row r="474" spans="1:14">
      <c r="A474" s="39" t="str">
        <f>IF(E474="","",VLOOKUP('OPĆI DIO'!$C$1,'OPĆI DIO'!$O$4:$X$137,10,FALSE))</f>
        <v/>
      </c>
      <c r="B474" s="39" t="str">
        <f>IF(E474="","",VLOOKUP('OPĆI DIO'!$C$1,'OPĆI DIO'!$O$4:$X$137,9,FALSE))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80"/>
      <c r="K474" s="306"/>
      <c r="L474" s="175" t="str">
        <f>IF(E474="","",'OPĆI DIO'!$C$1)</f>
        <v/>
      </c>
      <c r="M474" s="40" t="str">
        <f t="shared" si="40"/>
        <v/>
      </c>
      <c r="N474" s="40" t="str">
        <f t="shared" si="41"/>
        <v/>
      </c>
    </row>
    <row r="475" spans="1:14">
      <c r="A475" s="39" t="str">
        <f>IF(E475="","",VLOOKUP('OPĆI DIO'!$C$1,'OPĆI DIO'!$O$4:$X$137,10,FALSE))</f>
        <v/>
      </c>
      <c r="B475" s="39" t="str">
        <f>IF(E475="","",VLOOKUP('OPĆI DIO'!$C$1,'OPĆI DIO'!$O$4:$X$137,9,FALSE))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80"/>
      <c r="K475" s="306"/>
      <c r="L475" s="175" t="str">
        <f>IF(E475="","",'OPĆI DIO'!$C$1)</f>
        <v/>
      </c>
      <c r="M475" s="40" t="str">
        <f t="shared" si="40"/>
        <v/>
      </c>
      <c r="N475" s="40" t="str">
        <f t="shared" si="41"/>
        <v/>
      </c>
    </row>
    <row r="476" spans="1:14">
      <c r="A476" s="39" t="str">
        <f>IF(E476="","",VLOOKUP('OPĆI DIO'!$C$1,'OPĆI DIO'!$O$4:$X$137,10,FALSE))</f>
        <v/>
      </c>
      <c r="B476" s="39" t="str">
        <f>IF(E476="","",VLOOKUP('OPĆI DIO'!$C$1,'OPĆI DIO'!$O$4:$X$137,9,FALSE))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80"/>
      <c r="K476" s="306"/>
      <c r="L476" s="175" t="str">
        <f>IF(E476="","",'OPĆI DIO'!$C$1)</f>
        <v/>
      </c>
      <c r="M476" s="40" t="str">
        <f t="shared" si="40"/>
        <v/>
      </c>
      <c r="N476" s="40" t="str">
        <f t="shared" si="41"/>
        <v/>
      </c>
    </row>
    <row r="477" spans="1:14">
      <c r="A477" s="39" t="str">
        <f>IF(E477="","",VLOOKUP('OPĆI DIO'!$C$1,'OPĆI DIO'!$O$4:$X$137,10,FALSE))</f>
        <v/>
      </c>
      <c r="B477" s="39" t="str">
        <f>IF(E477="","",VLOOKUP('OPĆI DIO'!$C$1,'OPĆI DIO'!$O$4:$X$137,9,FALSE))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80"/>
      <c r="K477" s="306"/>
      <c r="L477" s="175" t="str">
        <f>IF(E477="","",'OPĆI DIO'!$C$1)</f>
        <v/>
      </c>
      <c r="M477" s="40" t="str">
        <f t="shared" si="40"/>
        <v/>
      </c>
      <c r="N477" s="40" t="str">
        <f t="shared" si="41"/>
        <v/>
      </c>
    </row>
    <row r="478" spans="1:14">
      <c r="A478" s="39" t="str">
        <f>IF(E478="","",VLOOKUP('OPĆI DIO'!$C$1,'OPĆI DIO'!$O$4:$X$137,10,FALSE))</f>
        <v/>
      </c>
      <c r="B478" s="39" t="str">
        <f>IF(E478="","",VLOOKUP('OPĆI DIO'!$C$1,'OPĆI DIO'!$O$4:$X$137,9,FALSE))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80"/>
      <c r="K478" s="306"/>
      <c r="L478" s="175" t="str">
        <f>IF(E478="","",'OPĆI DIO'!$C$1)</f>
        <v/>
      </c>
      <c r="M478" s="40" t="str">
        <f t="shared" si="40"/>
        <v/>
      </c>
      <c r="N478" s="40" t="str">
        <f t="shared" si="41"/>
        <v/>
      </c>
    </row>
    <row r="479" spans="1:14">
      <c r="A479" s="39" t="str">
        <f>IF(E479="","",VLOOKUP('OPĆI DIO'!$C$1,'OPĆI DIO'!$O$4:$X$137,10,FALSE))</f>
        <v/>
      </c>
      <c r="B479" s="39" t="str">
        <f>IF(E479="","",VLOOKUP('OPĆI DIO'!$C$1,'OPĆI DIO'!$O$4:$X$137,9,FALSE))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80"/>
      <c r="K479" s="306"/>
      <c r="L479" s="175" t="str">
        <f>IF(E479="","",'OPĆI DIO'!$C$1)</f>
        <v/>
      </c>
      <c r="M479" s="40" t="str">
        <f t="shared" si="40"/>
        <v/>
      </c>
      <c r="N479" s="40" t="str">
        <f t="shared" si="41"/>
        <v/>
      </c>
    </row>
    <row r="480" spans="1:14">
      <c r="A480" s="39" t="str">
        <f>IF(E480="","",VLOOKUP('OPĆI DIO'!$C$1,'OPĆI DIO'!$O$4:$X$137,10,FALSE))</f>
        <v/>
      </c>
      <c r="B480" s="39" t="str">
        <f>IF(E480="","",VLOOKUP('OPĆI DIO'!$C$1,'OPĆI DIO'!$O$4:$X$137,9,FALSE))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80"/>
      <c r="K480" s="306"/>
      <c r="L480" s="175" t="str">
        <f>IF(E480="","",'OPĆI DIO'!$C$1)</f>
        <v/>
      </c>
      <c r="M480" s="40" t="str">
        <f t="shared" si="40"/>
        <v/>
      </c>
      <c r="N480" s="40" t="str">
        <f t="shared" si="41"/>
        <v/>
      </c>
    </row>
    <row r="481" spans="1:14">
      <c r="A481" s="39" t="str">
        <f>IF(E481="","",VLOOKUP('OPĆI DIO'!$C$1,'OPĆI DIO'!$O$4:$X$137,10,FALSE))</f>
        <v/>
      </c>
      <c r="B481" s="39" t="str">
        <f>IF(E481="","",VLOOKUP('OPĆI DIO'!$C$1,'OPĆI DIO'!$O$4:$X$137,9,FALSE))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80"/>
      <c r="K481" s="306"/>
      <c r="L481" s="175" t="str">
        <f>IF(E481="","",'OPĆI DIO'!$C$1)</f>
        <v/>
      </c>
      <c r="M481" s="40" t="str">
        <f t="shared" si="40"/>
        <v/>
      </c>
      <c r="N481" s="40" t="str">
        <f t="shared" si="41"/>
        <v/>
      </c>
    </row>
    <row r="482" spans="1:14">
      <c r="A482" s="39" t="str">
        <f>IF(E482="","",VLOOKUP('OPĆI DIO'!$C$1,'OPĆI DIO'!$O$4:$X$137,10,FALSE))</f>
        <v/>
      </c>
      <c r="B482" s="39" t="str">
        <f>IF(E482="","",VLOOKUP('OPĆI DIO'!$C$1,'OPĆI DIO'!$O$4:$X$137,9,FALSE))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80"/>
      <c r="K482" s="306"/>
      <c r="L482" s="175" t="str">
        <f>IF(E482="","",'OPĆI DIO'!$C$1)</f>
        <v/>
      </c>
      <c r="M482" s="40" t="str">
        <f t="shared" si="40"/>
        <v/>
      </c>
      <c r="N482" s="40" t="str">
        <f t="shared" si="41"/>
        <v/>
      </c>
    </row>
    <row r="483" spans="1:14">
      <c r="A483" s="39" t="str">
        <f>IF(E483="","",VLOOKUP('OPĆI DIO'!$C$1,'OPĆI DIO'!$O$4:$X$137,10,FALSE))</f>
        <v/>
      </c>
      <c r="B483" s="39" t="str">
        <f>IF(E483="","",VLOOKUP('OPĆI DIO'!$C$1,'OPĆI DIO'!$O$4:$X$137,9,FALSE))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80"/>
      <c r="K483" s="306"/>
      <c r="L483" s="175" t="str">
        <f>IF(E483="","",'OPĆI DIO'!$C$1)</f>
        <v/>
      </c>
      <c r="M483" s="40" t="str">
        <f t="shared" si="40"/>
        <v/>
      </c>
      <c r="N483" s="40" t="str">
        <f t="shared" si="41"/>
        <v/>
      </c>
    </row>
    <row r="484" spans="1:14">
      <c r="A484" s="39" t="str">
        <f>IF(E484="","",VLOOKUP('OPĆI DIO'!$C$1,'OPĆI DIO'!$O$4:$X$137,10,FALSE))</f>
        <v/>
      </c>
      <c r="B484" s="39" t="str">
        <f>IF(E484="","",VLOOKUP('OPĆI DIO'!$C$1,'OPĆI DIO'!$O$4:$X$137,9,FALSE))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80"/>
      <c r="K484" s="306"/>
      <c r="L484" s="175" t="str">
        <f>IF(E484="","",'OPĆI DIO'!$C$1)</f>
        <v/>
      </c>
      <c r="M484" s="40" t="str">
        <f t="shared" si="40"/>
        <v/>
      </c>
      <c r="N484" s="40" t="str">
        <f t="shared" si="41"/>
        <v/>
      </c>
    </row>
    <row r="485" spans="1:14">
      <c r="A485" s="39" t="str">
        <f>IF(E485="","",VLOOKUP('OPĆI DIO'!$C$1,'OPĆI DIO'!$O$4:$X$137,10,FALSE))</f>
        <v/>
      </c>
      <c r="B485" s="39" t="str">
        <f>IF(E485="","",VLOOKUP('OPĆI DIO'!$C$1,'OPĆI DIO'!$O$4:$X$137,9,FALSE))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80"/>
      <c r="K485" s="306"/>
      <c r="L485" s="175" t="str">
        <f>IF(E485="","",'OPĆI DIO'!$C$1)</f>
        <v/>
      </c>
      <c r="M485" s="40" t="str">
        <f t="shared" si="40"/>
        <v/>
      </c>
      <c r="N485" s="40" t="str">
        <f t="shared" si="41"/>
        <v/>
      </c>
    </row>
    <row r="486" spans="1:14">
      <c r="A486" s="39" t="str">
        <f>IF(E486="","",VLOOKUP('OPĆI DIO'!$C$1,'OPĆI DIO'!$O$4:$X$137,10,FALSE))</f>
        <v/>
      </c>
      <c r="B486" s="39" t="str">
        <f>IF(E486="","",VLOOKUP('OPĆI DIO'!$C$1,'OPĆI DIO'!$O$4:$X$137,9,FALSE))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80"/>
      <c r="K486" s="306"/>
      <c r="L486" s="175" t="str">
        <f>IF(E486="","",'OPĆI DIO'!$C$1)</f>
        <v/>
      </c>
      <c r="M486" s="40" t="str">
        <f t="shared" si="40"/>
        <v/>
      </c>
      <c r="N486" s="40" t="str">
        <f t="shared" si="41"/>
        <v/>
      </c>
    </row>
    <row r="487" spans="1:14">
      <c r="A487" s="39" t="str">
        <f>IF(E487="","",VLOOKUP('OPĆI DIO'!$C$1,'OPĆI DIO'!$O$4:$X$137,10,FALSE))</f>
        <v/>
      </c>
      <c r="B487" s="39" t="str">
        <f>IF(E487="","",VLOOKUP('OPĆI DIO'!$C$1,'OPĆI DIO'!$O$4:$X$137,9,FALSE))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80"/>
      <c r="K487" s="306"/>
      <c r="L487" s="175" t="str">
        <f>IF(E487="","",'OPĆI DIO'!$C$1)</f>
        <v/>
      </c>
      <c r="M487" s="40" t="str">
        <f t="shared" si="40"/>
        <v/>
      </c>
      <c r="N487" s="40" t="str">
        <f t="shared" si="41"/>
        <v/>
      </c>
    </row>
    <row r="488" spans="1:14">
      <c r="A488" s="39" t="str">
        <f>IF(E488="","",VLOOKUP('OPĆI DIO'!$C$1,'OPĆI DIO'!$O$4:$X$137,10,FALSE))</f>
        <v/>
      </c>
      <c r="B488" s="39" t="str">
        <f>IF(E488="","",VLOOKUP('OPĆI DIO'!$C$1,'OPĆI DIO'!$O$4:$X$137,9,FALSE))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80"/>
      <c r="K488" s="306"/>
      <c r="L488" s="175" t="str">
        <f>IF(E488="","",'OPĆI DIO'!$C$1)</f>
        <v/>
      </c>
      <c r="M488" s="40" t="str">
        <f t="shared" si="40"/>
        <v/>
      </c>
      <c r="N488" s="40" t="str">
        <f t="shared" si="41"/>
        <v/>
      </c>
    </row>
    <row r="489" spans="1:14">
      <c r="A489" s="39" t="str">
        <f>IF(E489="","",VLOOKUP('OPĆI DIO'!$C$1,'OPĆI DIO'!$O$4:$X$137,10,FALSE))</f>
        <v/>
      </c>
      <c r="B489" s="39" t="str">
        <f>IF(E489="","",VLOOKUP('OPĆI DIO'!$C$1,'OPĆI DIO'!$O$4:$X$137,9,FALSE))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80"/>
      <c r="K489" s="306"/>
      <c r="L489" s="175" t="str">
        <f>IF(E489="","",'OPĆI DIO'!$C$1)</f>
        <v/>
      </c>
      <c r="M489" s="40" t="str">
        <f t="shared" si="40"/>
        <v/>
      </c>
      <c r="N489" s="40" t="str">
        <f t="shared" si="41"/>
        <v/>
      </c>
    </row>
    <row r="490" spans="1:14">
      <c r="A490" s="39" t="str">
        <f>IF(E490="","",VLOOKUP('OPĆI DIO'!$C$1,'OPĆI DIO'!$O$4:$X$137,10,FALSE))</f>
        <v/>
      </c>
      <c r="B490" s="39" t="str">
        <f>IF(E490="","",VLOOKUP('OPĆI DIO'!$C$1,'OPĆI DIO'!$O$4:$X$137,9,FALSE))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80"/>
      <c r="K490" s="306"/>
      <c r="L490" s="175" t="str">
        <f>IF(E490="","",'OPĆI DIO'!$C$1)</f>
        <v/>
      </c>
      <c r="M490" s="40" t="str">
        <f t="shared" si="40"/>
        <v/>
      </c>
      <c r="N490" s="40" t="str">
        <f t="shared" si="41"/>
        <v/>
      </c>
    </row>
    <row r="491" spans="1:14">
      <c r="A491" s="39" t="str">
        <f>IF(E491="","",VLOOKUP('OPĆI DIO'!$C$1,'OPĆI DIO'!$O$4:$X$137,10,FALSE))</f>
        <v/>
      </c>
      <c r="B491" s="39" t="str">
        <f>IF(E491="","",VLOOKUP('OPĆI DIO'!$C$1,'OPĆI DIO'!$O$4:$X$137,9,FALSE))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80"/>
      <c r="K491" s="306"/>
      <c r="L491" s="175" t="str">
        <f>IF(E491="","",'OPĆI DIO'!$C$1)</f>
        <v/>
      </c>
      <c r="M491" s="40" t="str">
        <f t="shared" si="40"/>
        <v/>
      </c>
      <c r="N491" s="40" t="str">
        <f t="shared" si="41"/>
        <v/>
      </c>
    </row>
    <row r="492" spans="1:14">
      <c r="A492" s="39" t="str">
        <f>IF(E492="","",VLOOKUP('OPĆI DIO'!$C$1,'OPĆI DIO'!$O$4:$X$137,10,FALSE))</f>
        <v/>
      </c>
      <c r="B492" s="39" t="str">
        <f>IF(E492="","",VLOOKUP('OPĆI DIO'!$C$1,'OPĆI DIO'!$O$4:$X$137,9,FALSE))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80"/>
      <c r="K492" s="306"/>
      <c r="L492" s="175" t="str">
        <f>IF(E492="","",'OPĆI DIO'!$C$1)</f>
        <v/>
      </c>
      <c r="M492" s="40" t="str">
        <f t="shared" si="40"/>
        <v/>
      </c>
      <c r="N492" s="40" t="str">
        <f t="shared" si="41"/>
        <v/>
      </c>
    </row>
    <row r="493" spans="1:14">
      <c r="A493" s="39" t="str">
        <f>IF(E493="","",VLOOKUP('OPĆI DIO'!$C$1,'OPĆI DIO'!$O$4:$X$137,10,FALSE))</f>
        <v/>
      </c>
      <c r="B493" s="39" t="str">
        <f>IF(E493="","",VLOOKUP('OPĆI DIO'!$C$1,'OPĆI DIO'!$O$4:$X$137,9,FALSE))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80"/>
      <c r="K493" s="306"/>
      <c r="L493" s="175" t="str">
        <f>IF(E493="","",'OPĆI DIO'!$C$1)</f>
        <v/>
      </c>
      <c r="M493" s="40" t="str">
        <f t="shared" si="40"/>
        <v/>
      </c>
      <c r="N493" s="40" t="str">
        <f t="shared" si="41"/>
        <v/>
      </c>
    </row>
    <row r="494" spans="1:14">
      <c r="A494" s="39" t="str">
        <f>IF(E494="","",VLOOKUP('OPĆI DIO'!$C$1,'OPĆI DIO'!$O$4:$X$137,10,FALSE))</f>
        <v/>
      </c>
      <c r="B494" s="39" t="str">
        <f>IF(E494="","",VLOOKUP('OPĆI DIO'!$C$1,'OPĆI DIO'!$O$4:$X$137,9,FALSE))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80"/>
      <c r="K494" s="306"/>
      <c r="L494" s="175" t="str">
        <f>IF(E494="","",'OPĆI DIO'!$C$1)</f>
        <v/>
      </c>
      <c r="M494" s="40" t="str">
        <f t="shared" si="40"/>
        <v/>
      </c>
      <c r="N494" s="40" t="str">
        <f t="shared" si="41"/>
        <v/>
      </c>
    </row>
    <row r="495" spans="1:14">
      <c r="A495" s="39" t="str">
        <f>IF(E495="","",VLOOKUP('OPĆI DIO'!$C$1,'OPĆI DIO'!$O$4:$X$137,10,FALSE))</f>
        <v/>
      </c>
      <c r="B495" s="39" t="str">
        <f>IF(E495="","",VLOOKUP('OPĆI DIO'!$C$1,'OPĆI DIO'!$O$4:$X$137,9,FALSE))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80"/>
      <c r="K495" s="306"/>
      <c r="L495" s="175" t="str">
        <f>IF(E495="","",'OPĆI DIO'!$C$1)</f>
        <v/>
      </c>
      <c r="M495" s="40" t="str">
        <f t="shared" si="40"/>
        <v/>
      </c>
      <c r="N495" s="40" t="str">
        <f t="shared" si="41"/>
        <v/>
      </c>
    </row>
    <row r="496" spans="1:14">
      <c r="A496" s="39" t="str">
        <f>IF(E496="","",VLOOKUP('OPĆI DIO'!$C$1,'OPĆI DIO'!$O$4:$X$137,10,FALSE))</f>
        <v/>
      </c>
      <c r="B496" s="39" t="str">
        <f>IF(E496="","",VLOOKUP('OPĆI DIO'!$C$1,'OPĆI DIO'!$O$4:$X$137,9,FALSE))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80"/>
      <c r="K496" s="306"/>
      <c r="L496" s="175" t="str">
        <f>IF(E496="","",'OPĆI DIO'!$C$1)</f>
        <v/>
      </c>
      <c r="M496" s="40" t="str">
        <f t="shared" si="40"/>
        <v/>
      </c>
      <c r="N496" s="40" t="str">
        <f t="shared" si="41"/>
        <v/>
      </c>
    </row>
    <row r="497" spans="1:14">
      <c r="A497" s="39" t="str">
        <f>IF(E497="","",VLOOKUP('OPĆI DIO'!$C$1,'OPĆI DIO'!$O$4:$X$137,10,FALSE))</f>
        <v/>
      </c>
      <c r="B497" s="39" t="str">
        <f>IF(E497="","",VLOOKUP('OPĆI DIO'!$C$1,'OPĆI DIO'!$O$4:$X$137,9,FALSE))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80"/>
      <c r="K497" s="306"/>
      <c r="L497" s="175" t="str">
        <f>IF(E497="","",'OPĆI DIO'!$C$1)</f>
        <v/>
      </c>
      <c r="M497" s="40" t="str">
        <f t="shared" si="40"/>
        <v/>
      </c>
      <c r="N497" s="40" t="str">
        <f t="shared" si="41"/>
        <v/>
      </c>
    </row>
    <row r="498" spans="1:14">
      <c r="A498" s="39" t="str">
        <f>IF(E498="","",VLOOKUP('OPĆI DIO'!$C$1,'OPĆI DIO'!$O$4:$X$137,10,FALSE))</f>
        <v/>
      </c>
      <c r="B498" s="39" t="str">
        <f>IF(E498="","",VLOOKUP('OPĆI DIO'!$C$1,'OPĆI DIO'!$O$4:$X$137,9,FALSE))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80"/>
      <c r="K498" s="306"/>
      <c r="L498" s="175" t="str">
        <f>IF(E498="","",'OPĆI DIO'!$C$1)</f>
        <v/>
      </c>
      <c r="M498" s="40" t="str">
        <f t="shared" si="40"/>
        <v/>
      </c>
      <c r="N498" s="40" t="str">
        <f t="shared" si="41"/>
        <v/>
      </c>
    </row>
    <row r="499" spans="1:14">
      <c r="A499" s="39" t="str">
        <f>IF(E499="","",VLOOKUP('OPĆI DIO'!$C$1,'OPĆI DIO'!$O$4:$X$137,10,FALSE))</f>
        <v/>
      </c>
      <c r="B499" s="39" t="str">
        <f>IF(E499="","",VLOOKUP('OPĆI DIO'!$C$1,'OPĆI DIO'!$O$4:$X$137,9,FALSE))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80"/>
      <c r="K499" s="306"/>
      <c r="L499" s="175" t="str">
        <f>IF(E499="","",'OPĆI DIO'!$C$1)</f>
        <v/>
      </c>
      <c r="M499" s="40" t="str">
        <f t="shared" si="40"/>
        <v/>
      </c>
      <c r="N499" s="40" t="str">
        <f t="shared" si="41"/>
        <v/>
      </c>
    </row>
    <row r="500" spans="1:14">
      <c r="A500" s="39" t="str">
        <f>IF(E500="","",VLOOKUP('OPĆI DIO'!$C$1,'OPĆI DIO'!$O$4:$X$137,10,FALSE))</f>
        <v/>
      </c>
      <c r="B500" s="39" t="str">
        <f>IF(E500="","",VLOOKUP('OPĆI DIO'!$C$1,'OPĆI DIO'!$O$4:$X$137,9,FALSE))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80"/>
      <c r="K500" s="306"/>
      <c r="L500" s="175" t="str">
        <f>IF(E500="","",'OPĆI DIO'!$C$1)</f>
        <v/>
      </c>
      <c r="M500" s="40" t="str">
        <f t="shared" si="40"/>
        <v/>
      </c>
      <c r="N500" s="40" t="str">
        <f t="shared" si="41"/>
        <v/>
      </c>
    </row>
    <row r="501" spans="1:14">
      <c r="A501" s="39" t="str">
        <f>IF(E501="","",VLOOKUP('OPĆI DIO'!$C$1,'OPĆI DIO'!$O$4:$X$137,10,FALSE))</f>
        <v/>
      </c>
      <c r="B501" s="39" t="str">
        <f>IF(E501="","",VLOOKUP('OPĆI DIO'!$C$1,'OPĆI DIO'!$O$4:$X$137,9,FALSE))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80"/>
      <c r="K501" s="306"/>
      <c r="L501" s="175" t="str">
        <f>IF(E501="","",'OPĆI DIO'!$C$1)</f>
        <v/>
      </c>
      <c r="M501" s="40" t="str">
        <f t="shared" si="40"/>
        <v/>
      </c>
      <c r="N501" s="40" t="str">
        <f t="shared" si="41"/>
        <v/>
      </c>
    </row>
    <row r="502" spans="1:14"/>
  </sheetData>
  <autoFilter ref="A2:J501" xr:uid="{00000000-0009-0000-0000-000001000000}"/>
  <sortState xmlns:xlrd2="http://schemas.microsoft.com/office/spreadsheetml/2017/richdata2" ref="S7:X109">
    <sortCondition ref="U7:U109"/>
  </sortState>
  <dataConsolidate/>
  <mergeCells count="1">
    <mergeCell ref="A1:D1"/>
  </mergeCells>
  <phoneticPr fontId="31" type="noConversion"/>
  <conditionalFormatting sqref="K28:K501">
    <cfRule type="expression" dxfId="1" priority="3">
      <formula>IF(OR(E28=6391,E28=6392,E28=6393,E28=6394),1,0)</formula>
    </cfRule>
  </conditionalFormatting>
  <conditionalFormatting sqref="K3:K27">
    <cfRule type="expression" dxfId="0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J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$S$6:$S$113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DP'!$D$3:$D$559,$M$1)</xm:f>
          </x14:formula1>
          <xm:sqref>K3:K502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4"/>
  <sheetViews>
    <sheetView showGridLines="0" zoomScale="90" zoomScaleNormal="90" workbookViewId="0">
      <selection activeCell="G26" sqref="G26"/>
    </sheetView>
  </sheetViews>
  <sheetFormatPr defaultColWidth="0" defaultRowHeight="14.4" zeroHeight="1"/>
  <cols>
    <col min="1" max="1" width="3.33203125" style="210" customWidth="1"/>
    <col min="2" max="2" width="8.44140625" style="210" bestFit="1" customWidth="1"/>
    <col min="3" max="3" width="37.88671875" style="210" customWidth="1"/>
    <col min="4" max="6" width="15.44140625" style="210" customWidth="1"/>
    <col min="7" max="7" width="15.109375" style="210" customWidth="1"/>
    <col min="8" max="9" width="15.44140625" style="210" customWidth="1"/>
    <col min="10" max="12" width="17.5546875" style="210" hidden="1" customWidth="1"/>
    <col min="13" max="16384" width="9.109375" style="210" hidden="1"/>
  </cols>
  <sheetData>
    <row r="1" spans="1:11"/>
    <row r="2" spans="1:11" s="196" customFormat="1" ht="18">
      <c r="A2" s="199"/>
      <c r="B2" s="199"/>
      <c r="C2" s="390" t="s">
        <v>6635</v>
      </c>
      <c r="D2" s="391"/>
      <c r="E2" s="391"/>
      <c r="F2" s="391"/>
      <c r="G2" s="391"/>
      <c r="H2" s="391"/>
      <c r="I2" s="199"/>
      <c r="J2" s="199"/>
      <c r="K2" s="199"/>
    </row>
    <row r="3" spans="1:11" s="196" customFormat="1" ht="18">
      <c r="A3" s="391" t="s">
        <v>2864</v>
      </c>
      <c r="B3" s="391"/>
      <c r="C3" s="391"/>
      <c r="D3" s="391"/>
      <c r="E3" s="391"/>
      <c r="F3" s="391"/>
      <c r="G3" s="391"/>
      <c r="H3" s="391"/>
      <c r="I3" s="391"/>
      <c r="J3" s="200"/>
      <c r="K3" s="200"/>
    </row>
    <row r="4" spans="1:11" s="196" customFormat="1" ht="18">
      <c r="A4" s="391" t="s">
        <v>2865</v>
      </c>
      <c r="B4" s="391"/>
      <c r="C4" s="391"/>
      <c r="D4" s="391"/>
      <c r="E4" s="391"/>
      <c r="F4" s="391"/>
      <c r="G4" s="391"/>
      <c r="H4" s="391"/>
      <c r="I4" s="391"/>
      <c r="J4" s="197"/>
      <c r="K4" s="197"/>
    </row>
    <row r="5" spans="1:11" s="196" customFormat="1" ht="18">
      <c r="A5" s="391" t="s">
        <v>3653</v>
      </c>
      <c r="B5" s="391"/>
      <c r="C5" s="391"/>
      <c r="D5" s="391"/>
      <c r="E5" s="391"/>
      <c r="F5" s="391"/>
      <c r="G5" s="391"/>
      <c r="H5" s="391"/>
      <c r="I5" s="391"/>
      <c r="J5" s="198"/>
      <c r="K5" s="198"/>
    </row>
    <row r="6" spans="1:11">
      <c r="A6" s="201"/>
      <c r="B6" s="201"/>
      <c r="C6" s="201"/>
      <c r="D6" s="201"/>
      <c r="E6" s="201"/>
      <c r="F6" s="201"/>
      <c r="G6" s="201"/>
      <c r="H6" s="201"/>
      <c r="I6" s="201"/>
      <c r="J6" s="211"/>
      <c r="K6" s="211"/>
    </row>
    <row r="7" spans="1:11" ht="28.8">
      <c r="A7" s="395" t="s">
        <v>3654</v>
      </c>
      <c r="B7" s="396"/>
      <c r="C7" s="397"/>
      <c r="D7" s="202" t="s">
        <v>3701</v>
      </c>
      <c r="E7" s="202" t="s">
        <v>3702</v>
      </c>
      <c r="F7" s="203" t="s">
        <v>3705</v>
      </c>
      <c r="G7" s="370" t="s">
        <v>6634</v>
      </c>
      <c r="H7" s="203" t="s">
        <v>3706</v>
      </c>
      <c r="I7" s="203" t="s">
        <v>3707</v>
      </c>
    </row>
    <row r="8" spans="1:11" s="212" customFormat="1">
      <c r="A8" s="392">
        <v>1</v>
      </c>
      <c r="B8" s="393"/>
      <c r="C8" s="394"/>
      <c r="D8" s="204">
        <v>2</v>
      </c>
      <c r="E8" s="204">
        <v>3</v>
      </c>
      <c r="F8" s="205">
        <v>4</v>
      </c>
      <c r="G8" s="205"/>
      <c r="H8" s="205">
        <v>5</v>
      </c>
      <c r="I8" s="205">
        <v>6</v>
      </c>
    </row>
    <row r="9" spans="1:11" s="235" customFormat="1">
      <c r="A9" s="236"/>
      <c r="B9" s="236"/>
      <c r="C9" s="236" t="s">
        <v>2944</v>
      </c>
      <c r="D9" s="237">
        <f>+D10+D18</f>
        <v>1553438</v>
      </c>
      <c r="E9" s="237">
        <f>+E10+E18</f>
        <v>1827714</v>
      </c>
      <c r="F9" s="237">
        <f>+F10+F18</f>
        <v>2001549</v>
      </c>
      <c r="G9" s="237">
        <v>2001549</v>
      </c>
      <c r="H9" s="237">
        <f>+H10+H18</f>
        <v>2007540</v>
      </c>
      <c r="I9" s="237">
        <f>+I10+I18</f>
        <v>2016037</v>
      </c>
      <c r="J9" s="235" t="str">
        <f>'OPĆI DIO'!$C$1</f>
        <v>38438 VELEUČILIŠTE MARKO MARULIĆ U KNINU</v>
      </c>
    </row>
    <row r="10" spans="1:11">
      <c r="A10" s="206">
        <v>6</v>
      </c>
      <c r="B10" s="206"/>
      <c r="C10" s="206" t="s">
        <v>3655</v>
      </c>
      <c r="D10" s="229">
        <f>SUM(D11:D17)</f>
        <v>1553438</v>
      </c>
      <c r="E10" s="229">
        <f>SUM(E11:E17)</f>
        <v>1827714</v>
      </c>
      <c r="F10" s="229">
        <f>SUM(F11:F17)</f>
        <v>2001549</v>
      </c>
      <c r="G10" s="229">
        <v>2001549</v>
      </c>
      <c r="H10" s="229">
        <f>SUM(H11:H17)</f>
        <v>2007540</v>
      </c>
      <c r="I10" s="229">
        <f>SUM(I11:I17)</f>
        <v>2016037</v>
      </c>
      <c r="J10" s="235" t="str">
        <f>'OPĆI DIO'!$C$1</f>
        <v>38438 VELEUČILIŠTE MARKO MARULIĆ U KNINU</v>
      </c>
    </row>
    <row r="11" spans="1:11">
      <c r="A11" s="206"/>
      <c r="B11" s="207" t="s">
        <v>2868</v>
      </c>
      <c r="C11" s="207" t="s">
        <v>2867</v>
      </c>
      <c r="D11" s="268"/>
      <c r="E11" s="268"/>
      <c r="F11" s="258">
        <f>SUMIF('Unos prihoda i primitaka'!$M$3:$M$501,$B11,'Unos prihoda i primitaka'!G$3:G$501)</f>
        <v>0</v>
      </c>
      <c r="G11" s="258">
        <v>0</v>
      </c>
      <c r="H11" s="258">
        <f>SUMIF('Unos prihoda i primitaka'!$M$3:$M$501,$B11,'Unos prihoda i primitaka'!I$3:I$501)</f>
        <v>0</v>
      </c>
      <c r="I11" s="258">
        <f>SUMIF('Unos prihoda i primitaka'!$M$3:$M$501,$B11,'Unos prihoda i primitaka'!J$3:J$501)</f>
        <v>0</v>
      </c>
      <c r="J11" s="235" t="str">
        <f>'OPĆI DIO'!$C$1</f>
        <v>38438 VELEUČILIŠTE MARKO MARULIĆ U KNINU</v>
      </c>
    </row>
    <row r="12" spans="1:11" ht="28.8">
      <c r="A12" s="206"/>
      <c r="B12" s="207" t="s">
        <v>2870</v>
      </c>
      <c r="C12" s="207" t="s">
        <v>2869</v>
      </c>
      <c r="D12" s="268">
        <v>72018</v>
      </c>
      <c r="E12" s="268">
        <v>45000</v>
      </c>
      <c r="F12" s="258">
        <f>SUMIF('Unos prihoda i primitaka'!$M$3:$M$501,$B12,'Unos prihoda i primitaka'!G$3:G$501)</f>
        <v>7000</v>
      </c>
      <c r="G12" s="258">
        <v>7000</v>
      </c>
      <c r="H12" s="258">
        <f>SUMIF('Unos prihoda i primitaka'!$M$3:$M$501,$B12,'Unos prihoda i primitaka'!I$3:I$501)</f>
        <v>0</v>
      </c>
      <c r="I12" s="258">
        <f>SUMIF('Unos prihoda i primitaka'!$M$3:$M$501,$B12,'Unos prihoda i primitaka'!J$3:J$501)</f>
        <v>0</v>
      </c>
      <c r="J12" s="235" t="str">
        <f>'OPĆI DIO'!$C$1</f>
        <v>38438 VELEUČILIŠTE MARKO MARULIĆ U KNINU</v>
      </c>
    </row>
    <row r="13" spans="1:11">
      <c r="A13" s="206"/>
      <c r="B13" s="207" t="s">
        <v>2872</v>
      </c>
      <c r="C13" s="207" t="s">
        <v>2871</v>
      </c>
      <c r="D13" s="268"/>
      <c r="E13" s="268"/>
      <c r="F13" s="258">
        <f>SUMIF('Unos prihoda i primitaka'!$M$3:$M$501,$B13,'Unos prihoda i primitaka'!G$3:G$501)</f>
        <v>0</v>
      </c>
      <c r="G13" s="258">
        <v>0</v>
      </c>
      <c r="H13" s="258">
        <f>SUMIF('Unos prihoda i primitaka'!$M$3:$M$501,$B13,'Unos prihoda i primitaka'!I$3:I$501)</f>
        <v>0</v>
      </c>
      <c r="I13" s="258">
        <f>SUMIF('Unos prihoda i primitaka'!$M$3:$M$501,$B13,'Unos prihoda i primitaka'!J$3:J$501)</f>
        <v>0</v>
      </c>
      <c r="J13" s="235" t="str">
        <f>'OPĆI DIO'!$C$1</f>
        <v>38438 VELEUČILIŠTE MARKO MARULIĆ U KNINU</v>
      </c>
    </row>
    <row r="14" spans="1:11" ht="43.2">
      <c r="A14" s="206"/>
      <c r="B14" s="207" t="s">
        <v>2873</v>
      </c>
      <c r="C14" s="207" t="s">
        <v>2874</v>
      </c>
      <c r="D14" s="268">
        <v>115970</v>
      </c>
      <c r="E14" s="268">
        <v>75000</v>
      </c>
      <c r="F14" s="258">
        <f>SUMIF('Unos prihoda i primitaka'!$M$3:$M$501,$B14,'Unos prihoda i primitaka'!G$3:G$501)</f>
        <v>75000</v>
      </c>
      <c r="G14" s="258">
        <v>75000</v>
      </c>
      <c r="H14" s="258">
        <f>SUMIF('Unos prihoda i primitaka'!$M$3:$M$501,$B14,'Unos prihoda i primitaka'!I$3:I$501)</f>
        <v>70000</v>
      </c>
      <c r="I14" s="258">
        <f>SUMIF('Unos prihoda i primitaka'!$M$3:$M$501,$B14,'Unos prihoda i primitaka'!J$3:J$501)</f>
        <v>70000</v>
      </c>
      <c r="J14" s="235" t="str">
        <f>'OPĆI DIO'!$C$1</f>
        <v>38438 VELEUČILIŠTE MARKO MARULIĆ U KNINU</v>
      </c>
    </row>
    <row r="15" spans="1:11" ht="28.8">
      <c r="A15" s="206"/>
      <c r="B15" s="207" t="s">
        <v>2876</v>
      </c>
      <c r="C15" s="207" t="s">
        <v>2875</v>
      </c>
      <c r="D15" s="268">
        <v>23542</v>
      </c>
      <c r="E15" s="268">
        <v>45000</v>
      </c>
      <c r="F15" s="258">
        <f>SUMIF('Unos prihoda i primitaka'!$M$3:$M$501,$B15,'Unos prihoda i primitaka'!G$3:G$501)</f>
        <v>45000</v>
      </c>
      <c r="G15" s="258">
        <v>15000</v>
      </c>
      <c r="H15" s="258">
        <f>SUMIF('Unos prihoda i primitaka'!$M$3:$M$501,$B15,'Unos prihoda i primitaka'!I$3:I$501)</f>
        <v>50000</v>
      </c>
      <c r="I15" s="258">
        <f>SUMIF('Unos prihoda i primitaka'!$M$3:$M$501,$B15,'Unos prihoda i primitaka'!J$3:J$501)</f>
        <v>50000</v>
      </c>
      <c r="J15" s="235" t="str">
        <f>'OPĆI DIO'!$C$1</f>
        <v>38438 VELEUČILIŠTE MARKO MARULIĆ U KNINU</v>
      </c>
    </row>
    <row r="16" spans="1:11" ht="28.8">
      <c r="A16" s="206"/>
      <c r="B16" s="207" t="s">
        <v>2879</v>
      </c>
      <c r="C16" s="207" t="s">
        <v>2885</v>
      </c>
      <c r="D16" s="268">
        <v>1341908</v>
      </c>
      <c r="E16" s="268">
        <v>1662714</v>
      </c>
      <c r="F16" s="258">
        <f>SUMIF('Unos prihoda i primitaka'!$M$3:$M$501,$B16,'Unos prihoda i primitaka'!G$3:G$501)</f>
        <v>1874549</v>
      </c>
      <c r="G16" s="258">
        <v>1874549</v>
      </c>
      <c r="H16" s="258">
        <f>SUMIF('Unos prihoda i primitaka'!$M$3:$M$501,$B16,'Unos prihoda i primitaka'!I$3:I$501)</f>
        <v>1887540</v>
      </c>
      <c r="I16" s="258">
        <f>SUMIF('Unos prihoda i primitaka'!$M$3:$M$501,$B16,'Unos prihoda i primitaka'!J$3:J$501)</f>
        <v>1896037</v>
      </c>
      <c r="J16" s="235" t="str">
        <f>'OPĆI DIO'!$C$1</f>
        <v>38438 VELEUČILIŠTE MARKO MARULIĆ U KNINU</v>
      </c>
    </row>
    <row r="17" spans="1:10">
      <c r="A17" s="206"/>
      <c r="B17" s="207" t="s">
        <v>2878</v>
      </c>
      <c r="C17" s="207" t="s">
        <v>2877</v>
      </c>
      <c r="D17" s="268"/>
      <c r="E17" s="268"/>
      <c r="F17" s="258">
        <f>SUMIF('Unos prihoda i primitaka'!$M$3:$M$501,$B17,'Unos prihoda i primitaka'!G$3:G$501)</f>
        <v>0</v>
      </c>
      <c r="G17" s="258">
        <v>0</v>
      </c>
      <c r="H17" s="258">
        <f>SUMIF('Unos prihoda i primitaka'!$M$3:$M$501,$B17,'Unos prihoda i primitaka'!I$3:I$501)</f>
        <v>0</v>
      </c>
      <c r="I17" s="258">
        <f>SUMIF('Unos prihoda i primitaka'!$M$3:$M$501,$B17,'Unos prihoda i primitaka'!J$3:J$501)</f>
        <v>0</v>
      </c>
      <c r="J17" s="235" t="str">
        <f>'OPĆI DIO'!$C$1</f>
        <v>38438 VELEUČILIŠTE MARKO MARULIĆ U KNINU</v>
      </c>
    </row>
    <row r="18" spans="1:10" s="235" customFormat="1">
      <c r="A18" s="232">
        <v>7</v>
      </c>
      <c r="B18" s="232"/>
      <c r="C18" s="233" t="s">
        <v>3656</v>
      </c>
      <c r="D18" s="234">
        <f>+D19+D20</f>
        <v>0</v>
      </c>
      <c r="E18" s="234">
        <f>+E19+E20</f>
        <v>0</v>
      </c>
      <c r="F18" s="234">
        <f>+F19+F20</f>
        <v>0</v>
      </c>
      <c r="G18" s="234">
        <v>0</v>
      </c>
      <c r="H18" s="234">
        <f>+H19+H20</f>
        <v>0</v>
      </c>
      <c r="I18" s="234">
        <f>+I19+I20</f>
        <v>0</v>
      </c>
      <c r="J18" s="235" t="str">
        <f>'OPĆI DIO'!$C$1</f>
        <v>38438 VELEUČILIŠTE MARKO MARULIĆ U KNINU</v>
      </c>
    </row>
    <row r="19" spans="1:10" ht="28.8">
      <c r="A19" s="208"/>
      <c r="B19" s="209" t="s">
        <v>2880</v>
      </c>
      <c r="C19" s="207" t="s">
        <v>2881</v>
      </c>
      <c r="D19" s="268"/>
      <c r="E19" s="268"/>
      <c r="F19" s="258">
        <f>SUMIF('Unos prihoda i primitaka'!$M$3:$M$501,$B19,'Unos prihoda i primitaka'!G$3:G$501)</f>
        <v>0</v>
      </c>
      <c r="G19" s="258">
        <v>0</v>
      </c>
      <c r="H19" s="258">
        <f>SUMIF('Unos prihoda i primitaka'!$M$3:$M$501,$B19,'Unos prihoda i primitaka'!I$3:I$501)</f>
        <v>0</v>
      </c>
      <c r="I19" s="258">
        <f>SUMIF('Unos prihoda i primitaka'!$M$3:$M$501,$B19,'Unos prihoda i primitaka'!J$3:J$501)</f>
        <v>0</v>
      </c>
      <c r="J19" s="235" t="str">
        <f>'OPĆI DIO'!$C$1</f>
        <v>38438 VELEUČILIŠTE MARKO MARULIĆ U KNINU</v>
      </c>
    </row>
    <row r="20" spans="1:10" ht="28.8">
      <c r="A20" s="208"/>
      <c r="B20" s="209" t="s">
        <v>2882</v>
      </c>
      <c r="C20" s="207" t="s">
        <v>2883</v>
      </c>
      <c r="D20" s="268"/>
      <c r="E20" s="268"/>
      <c r="F20" s="258">
        <f>SUMIF('Unos prihoda i primitaka'!$M$3:$M$501,$B20,'Unos prihoda i primitaka'!G$3:G$501)</f>
        <v>0</v>
      </c>
      <c r="G20" s="258">
        <v>0</v>
      </c>
      <c r="H20" s="258">
        <f>SUMIF('Unos prihoda i primitaka'!$M$3:$M$501,$B20,'Unos prihoda i primitaka'!I$3:I$501)</f>
        <v>0</v>
      </c>
      <c r="I20" s="258">
        <f>SUMIF('Unos prihoda i primitaka'!$M$3:$M$501,$B20,'Unos prihoda i primitaka'!J$3:J$501)</f>
        <v>0</v>
      </c>
      <c r="J20" s="235" t="str">
        <f>'OPĆI DIO'!$C$1</f>
        <v>38438 VELEUČILIŠTE MARKO MARULIĆ U KNINU</v>
      </c>
    </row>
    <row r="21" spans="1:10"/>
    <row r="22" spans="1:10"/>
    <row r="23" spans="1:10" ht="28.8">
      <c r="A23" s="395" t="s">
        <v>3654</v>
      </c>
      <c r="B23" s="396"/>
      <c r="C23" s="397"/>
      <c r="D23" s="202" t="s">
        <v>3701</v>
      </c>
      <c r="E23" s="202" t="s">
        <v>3702</v>
      </c>
      <c r="F23" s="203" t="s">
        <v>3705</v>
      </c>
      <c r="G23" s="338" t="s">
        <v>6634</v>
      </c>
      <c r="H23" s="203" t="s">
        <v>3706</v>
      </c>
      <c r="I23" s="203" t="s">
        <v>3707</v>
      </c>
    </row>
    <row r="24" spans="1:10" s="212" customFormat="1">
      <c r="A24" s="392">
        <v>1</v>
      </c>
      <c r="B24" s="393"/>
      <c r="C24" s="394"/>
      <c r="D24" s="204">
        <v>2</v>
      </c>
      <c r="E24" s="204">
        <v>3</v>
      </c>
      <c r="F24" s="205">
        <v>4</v>
      </c>
      <c r="G24" s="205"/>
      <c r="H24" s="205">
        <v>5</v>
      </c>
      <c r="I24" s="205">
        <v>6</v>
      </c>
    </row>
    <row r="25" spans="1:10" s="235" customFormat="1">
      <c r="A25" s="236"/>
      <c r="B25" s="236"/>
      <c r="C25" s="236" t="s">
        <v>249</v>
      </c>
      <c r="D25" s="257">
        <f>+D26+D34</f>
        <v>1604891</v>
      </c>
      <c r="E25" s="257">
        <f>+E26+E34</f>
        <v>1827714</v>
      </c>
      <c r="F25" s="257">
        <f>+F26+F34</f>
        <v>2157549</v>
      </c>
      <c r="G25" s="257">
        <f>G34+G26</f>
        <v>2157549</v>
      </c>
      <c r="H25" s="257">
        <f>+H26+H34</f>
        <v>2163540</v>
      </c>
      <c r="I25" s="257">
        <f>+I26+I34</f>
        <v>2134037</v>
      </c>
      <c r="J25" s="235" t="str">
        <f>'OPĆI DIO'!$C$1</f>
        <v>38438 VELEUČILIŠTE MARKO MARULIĆ U KNINU</v>
      </c>
    </row>
    <row r="26" spans="1:10">
      <c r="A26" s="206">
        <v>3</v>
      </c>
      <c r="B26" s="206"/>
      <c r="C26" s="206" t="s">
        <v>3657</v>
      </c>
      <c r="D26" s="228">
        <f>SUM(D27:D33)</f>
        <v>1558917</v>
      </c>
      <c r="E26" s="228">
        <f>SUM(E27:E33)</f>
        <v>1787214</v>
      </c>
      <c r="F26" s="375">
        <f>SUM(F27:F33)</f>
        <v>2121549</v>
      </c>
      <c r="G26" s="371">
        <f>G27+G28+G29</f>
        <v>2134022</v>
      </c>
      <c r="H26" s="228">
        <f>SUM(H27:H33)</f>
        <v>2127540</v>
      </c>
      <c r="I26" s="228">
        <f>SUM(I27:I33)</f>
        <v>2116037</v>
      </c>
      <c r="J26" s="235" t="str">
        <f>'OPĆI DIO'!$C$1</f>
        <v>38438 VELEUČILIŠTE MARKO MARULIĆ U KNINU</v>
      </c>
    </row>
    <row r="27" spans="1:10">
      <c r="A27" s="206"/>
      <c r="B27" s="207">
        <v>31</v>
      </c>
      <c r="C27" s="207" t="s">
        <v>194</v>
      </c>
      <c r="D27" s="269">
        <v>1186957</v>
      </c>
      <c r="E27" s="269">
        <v>1331614</v>
      </c>
      <c r="F27" s="260">
        <f>SUMIF('Unos rashoda i izdataka'!$Q$3:$Q$500,$B27,'Unos rashoda i izdataka'!J$3:J$500)+SUMIF('Unos rashoda P4'!$T$3:$T$501,$B27,'Unos rashoda P4'!H$3:H$501)</f>
        <v>1673797</v>
      </c>
      <c r="G27" s="260">
        <f>'Unos rashoda i izdataka'!K3+'Unos rashoda i izdataka'!K4+'Unos rashoda i izdataka'!K5+'Unos rashoda i izdataka'!K12+'Unos rashoda i izdataka'!K13</f>
        <v>1673797</v>
      </c>
      <c r="H27" s="260">
        <f>SUMIF('Unos rashoda i izdataka'!$Q$3:$Q$500,$B27,'Unos rashoda i izdataka'!L$3:L$500)+SUMIF('Unos rashoda P4'!$T$3:$T$501,$B27,'Unos rashoda P4'!J$3:J$501)</f>
        <v>1682229</v>
      </c>
      <c r="I27" s="260">
        <f>SUMIF('Unos rashoda i izdataka'!$Q$3:$Q$500,$B27,'Unos rashoda i izdataka'!M$3:M$500)+SUMIF('Unos rashoda P4'!$T$3:$T$501,$B27,'Unos rashoda P4'!K$3:K$501)</f>
        <v>1690703</v>
      </c>
      <c r="J27" s="235" t="str">
        <f>'OPĆI DIO'!$C$1</f>
        <v>38438 VELEUČILIŠTE MARKO MARULIĆ U KNINU</v>
      </c>
    </row>
    <row r="28" spans="1:10">
      <c r="A28" s="209"/>
      <c r="B28" s="209">
        <v>32</v>
      </c>
      <c r="C28" s="217" t="s">
        <v>195</v>
      </c>
      <c r="D28" s="270">
        <v>370529</v>
      </c>
      <c r="E28" s="270">
        <v>454600</v>
      </c>
      <c r="F28" s="374">
        <f>SUMIF('Unos rashoda i izdataka'!$Q$3:$Q$500,$B28,'Unos rashoda i izdataka'!J$3:J$500)+SUMIF('Unos rashoda P4'!$T$3:$T$501,$B28,'Unos rashoda P4'!H$3:H$501)</f>
        <v>446752</v>
      </c>
      <c r="G28" s="372">
        <f>SUM('Unos rashoda i izdataka'!K6:K11)+SUM('Unos rashoda i izdataka'!K14:K26)+SUM('Unos rashoda i izdataka'!K33:K38)+20000</f>
        <v>459225</v>
      </c>
      <c r="H28" s="260">
        <f>SUMIF('Unos rashoda i izdataka'!$Q$3:$Q$500,$B28,'Unos rashoda i izdataka'!L$3:L$500)+SUMIF('Unos rashoda P4'!$T$3:$T$501,$B28,'Unos rashoda P4'!J$3:J$501)</f>
        <v>444311</v>
      </c>
      <c r="I28" s="260">
        <f>SUMIF('Unos rashoda i izdataka'!$Q$3:$Q$500,$B28,'Unos rashoda i izdataka'!M$3:M$500)+SUMIF('Unos rashoda P4'!$T$3:$T$501,$B28,'Unos rashoda P4'!K$3:K$501)</f>
        <v>424334</v>
      </c>
      <c r="J28" s="235" t="str">
        <f>'OPĆI DIO'!$C$1</f>
        <v>38438 VELEUČILIŠTE MARKO MARULIĆ U KNINU</v>
      </c>
    </row>
    <row r="29" spans="1:10">
      <c r="A29" s="209"/>
      <c r="B29" s="209">
        <v>34</v>
      </c>
      <c r="C29" s="217" t="s">
        <v>196</v>
      </c>
      <c r="D29" s="270">
        <v>1431</v>
      </c>
      <c r="E29" s="270">
        <v>1000</v>
      </c>
      <c r="F29" s="260">
        <f>SUMIF('Unos rashoda i izdataka'!$Q$3:$Q$500,$B29,'Unos rashoda i izdataka'!J$3:J$500)+SUMIF('Unos rashoda P4'!$T$3:$T$501,$B29,'Unos rashoda P4'!H$3:H$501)</f>
        <v>1000</v>
      </c>
      <c r="G29" s="260">
        <v>1000</v>
      </c>
      <c r="H29" s="260">
        <f>SUMIF('Unos rashoda i izdataka'!$Q$3:$Q$500,$B29,'Unos rashoda i izdataka'!L$3:L$500)+SUMIF('Unos rashoda P4'!$T$3:$T$501,$B29,'Unos rashoda P4'!J$3:J$501)</f>
        <v>1000</v>
      </c>
      <c r="I29" s="260">
        <f>SUMIF('Unos rashoda i izdataka'!$Q$3:$Q$500,$B29,'Unos rashoda i izdataka'!M$3:M$500)+SUMIF('Unos rashoda P4'!$T$3:$T$501,$B29,'Unos rashoda P4'!K$3:K$501)</f>
        <v>1000</v>
      </c>
      <c r="J29" s="235" t="str">
        <f>'OPĆI DIO'!$C$1</f>
        <v>38438 VELEUČILIŠTE MARKO MARULIĆ U KNINU</v>
      </c>
    </row>
    <row r="30" spans="1:10">
      <c r="A30" s="209"/>
      <c r="B30" s="209">
        <v>35</v>
      </c>
      <c r="C30" s="217" t="s">
        <v>242</v>
      </c>
      <c r="D30" s="270"/>
      <c r="E30" s="270"/>
      <c r="F30" s="260">
        <f>SUMIF('Unos rashoda i izdataka'!$Q$3:$Q$500,$B30,'Unos rashoda i izdataka'!J$3:J$500)+SUMIF('Unos rashoda P4'!$T$3:$T$501,$B30,'Unos rashoda P4'!H$3:H$501)</f>
        <v>0</v>
      </c>
      <c r="G30" s="260">
        <v>0</v>
      </c>
      <c r="H30" s="260">
        <f>SUMIF('Unos rashoda i izdataka'!$Q$3:$Q$500,$B30,'Unos rashoda i izdataka'!L$3:L$500)+SUMIF('Unos rashoda P4'!$T$3:$T$501,$B30,'Unos rashoda P4'!J$3:J$501)</f>
        <v>0</v>
      </c>
      <c r="I30" s="260">
        <f>SUMIF('Unos rashoda i izdataka'!$Q$3:$Q$500,$B30,'Unos rashoda i izdataka'!M$3:M$500)+SUMIF('Unos rashoda P4'!$T$3:$T$501,$B30,'Unos rashoda P4'!K$3:K$501)</f>
        <v>0</v>
      </c>
      <c r="J30" s="235" t="str">
        <f>'OPĆI DIO'!$C$1</f>
        <v>38438 VELEUČILIŠTE MARKO MARULIĆ U KNINU</v>
      </c>
    </row>
    <row r="31" spans="1:10" ht="28.8">
      <c r="A31" s="209"/>
      <c r="B31" s="209">
        <v>36</v>
      </c>
      <c r="C31" s="217" t="s">
        <v>197</v>
      </c>
      <c r="D31" s="270"/>
      <c r="E31" s="270"/>
      <c r="F31" s="260">
        <f>SUMIF('Unos rashoda i izdataka'!$Q$3:$Q$500,$B31,'Unos rashoda i izdataka'!J$3:J$500)+SUMIF('Unos rashoda P4'!$T$3:$T$501,$B31,'Unos rashoda P4'!H$3:H$501)</f>
        <v>0</v>
      </c>
      <c r="G31" s="260">
        <v>0</v>
      </c>
      <c r="H31" s="260">
        <f>SUMIF('Unos rashoda i izdataka'!$Q$3:$Q$500,$B31,'Unos rashoda i izdataka'!L$3:L$500)+SUMIF('Unos rashoda P4'!$T$3:$T$501,$B31,'Unos rashoda P4'!J$3:J$501)</f>
        <v>0</v>
      </c>
      <c r="I31" s="260">
        <f>SUMIF('Unos rashoda i izdataka'!$Q$3:$Q$500,$B31,'Unos rashoda i izdataka'!M$3:M$500)+SUMIF('Unos rashoda P4'!$T$3:$T$501,$B31,'Unos rashoda P4'!K$3:K$501)</f>
        <v>0</v>
      </c>
      <c r="J31" s="235" t="str">
        <f>'OPĆI DIO'!$C$1</f>
        <v>38438 VELEUČILIŠTE MARKO MARULIĆ U KNINU</v>
      </c>
    </row>
    <row r="32" spans="1:10" ht="28.8">
      <c r="A32" s="209"/>
      <c r="B32" s="209">
        <v>37</v>
      </c>
      <c r="C32" s="217" t="s">
        <v>243</v>
      </c>
      <c r="D32" s="270"/>
      <c r="E32" s="270"/>
      <c r="F32" s="260">
        <f>SUMIF('Unos rashoda i izdataka'!$Q$3:$Q$500,$B32,'Unos rashoda i izdataka'!J$3:J$500)+SUMIF('Unos rashoda P4'!$T$3:$T$501,$B32,'Unos rashoda P4'!H$3:H$501)</f>
        <v>0</v>
      </c>
      <c r="G32" s="260"/>
      <c r="H32" s="260">
        <f>SUMIF('Unos rashoda i izdataka'!$Q$3:$Q$500,$B32,'Unos rashoda i izdataka'!L$3:L$500)+SUMIF('Unos rashoda P4'!$T$3:$T$501,$B32,'Unos rashoda P4'!J$3:J$501)</f>
        <v>0</v>
      </c>
      <c r="I32" s="260">
        <f>SUMIF('Unos rashoda i izdataka'!$Q$3:$Q$500,$B32,'Unos rashoda i izdataka'!M$3:M$500)+SUMIF('Unos rashoda P4'!$T$3:$T$501,$B32,'Unos rashoda P4'!K$3:K$501)</f>
        <v>0</v>
      </c>
      <c r="J32" s="235" t="str">
        <f>'OPĆI DIO'!$C$1</f>
        <v>38438 VELEUČILIŠTE MARKO MARULIĆ U KNINU</v>
      </c>
    </row>
    <row r="33" spans="1:10" ht="28.8">
      <c r="A33" s="209"/>
      <c r="B33" s="209">
        <v>38</v>
      </c>
      <c r="C33" s="317" t="s">
        <v>6612</v>
      </c>
      <c r="D33" s="270"/>
      <c r="E33" s="270"/>
      <c r="F33" s="260">
        <f>SUMIF('Unos rashoda i izdataka'!$Q$3:$Q$500,$B33,'Unos rashoda i izdataka'!J$3:J$500)+SUMIF('Unos rashoda P4'!$T$3:$T$501,$B33,'Unos rashoda P4'!H$3:H$501)</f>
        <v>0</v>
      </c>
      <c r="G33" s="260">
        <v>0</v>
      </c>
      <c r="H33" s="260">
        <f>SUMIF('Unos rashoda i izdataka'!$Q$3:$Q$500,$B33,'Unos rashoda i izdataka'!L$3:L$500)+SUMIF('Unos rashoda P4'!$T$3:$T$501,$B33,'Unos rashoda P4'!J$3:J$501)</f>
        <v>0</v>
      </c>
      <c r="I33" s="260">
        <f>SUMIF('Unos rashoda i izdataka'!$Q$3:$Q$500,$B33,'Unos rashoda i izdataka'!M$3:M$500)+SUMIF('Unos rashoda P4'!$T$3:$T$501,$B33,'Unos rashoda P4'!K$3:K$501)</f>
        <v>0</v>
      </c>
      <c r="J33" s="235" t="str">
        <f>'OPĆI DIO'!$C$1</f>
        <v>38438 VELEUČILIŠTE MARKO MARULIĆ U KNINU</v>
      </c>
    </row>
    <row r="34" spans="1:10">
      <c r="A34" s="213">
        <v>4</v>
      </c>
      <c r="B34" s="214"/>
      <c r="C34" s="215" t="s">
        <v>3658</v>
      </c>
      <c r="D34" s="228">
        <f>SUM(D35:D39)</f>
        <v>45974</v>
      </c>
      <c r="E34" s="228">
        <f>SUM(E35:E39)</f>
        <v>40500</v>
      </c>
      <c r="F34" s="373">
        <f>SUM(F35:F39)</f>
        <v>36000</v>
      </c>
      <c r="G34" s="371">
        <f>G36</f>
        <v>23527</v>
      </c>
      <c r="H34" s="228">
        <f>SUM(H35:H39)</f>
        <v>36000</v>
      </c>
      <c r="I34" s="228">
        <f>SUM(I35:I39)</f>
        <v>18000</v>
      </c>
      <c r="J34" s="235" t="str">
        <f>'OPĆI DIO'!$C$1</f>
        <v>38438 VELEUČILIŠTE MARKO MARULIĆ U KNINU</v>
      </c>
    </row>
    <row r="35" spans="1:10" ht="28.8">
      <c r="A35" s="207"/>
      <c r="B35" s="207">
        <v>41</v>
      </c>
      <c r="C35" s="216" t="s">
        <v>244</v>
      </c>
      <c r="D35" s="269"/>
      <c r="E35" s="269"/>
      <c r="F35" s="260">
        <f>SUMIF('Unos rashoda i izdataka'!$Q$3:$Q$500,$B35,'Unos rashoda i izdataka'!J$3:J$500)+SUMIF('Unos rashoda P4'!$T$3:$T$501,$B35,'Unos rashoda P4'!H$3:H$501)</f>
        <v>0</v>
      </c>
      <c r="G35" s="260">
        <v>0</v>
      </c>
      <c r="H35" s="260">
        <f>SUMIF('Unos rashoda i izdataka'!$Q$3:$Q$500,$B35,'Unos rashoda i izdataka'!L$3:L$500)+SUMIF('Unos rashoda P4'!$T$3:$T$501,$B35,'Unos rashoda P4'!J$3:J$501)</f>
        <v>0</v>
      </c>
      <c r="I35" s="260">
        <f>SUMIF('Unos rashoda i izdataka'!$Q$3:$Q$500,$B35,'Unos rashoda i izdataka'!M$3:M$500)+SUMIF('Unos rashoda P4'!$T$3:$T$501,$B35,'Unos rashoda P4'!K$3:K$501)</f>
        <v>0</v>
      </c>
      <c r="J35" s="235" t="str">
        <f>'OPĆI DIO'!$C$1</f>
        <v>38438 VELEUČILIŠTE MARKO MARULIĆ U KNINU</v>
      </c>
    </row>
    <row r="36" spans="1:10" ht="28.8">
      <c r="A36" s="207"/>
      <c r="B36" s="207">
        <v>42</v>
      </c>
      <c r="C36" s="216" t="s">
        <v>225</v>
      </c>
      <c r="D36" s="269">
        <v>45974</v>
      </c>
      <c r="E36" s="269">
        <v>40500</v>
      </c>
      <c r="F36" s="374">
        <f>SUMIF('Unos rashoda i izdataka'!$Q$3:$Q$500,$B36,'Unos rashoda i izdataka'!J$3:J$500)+SUMIF('Unos rashoda P4'!$T$3:$T$501,$B36,'Unos rashoda P4'!H$3:H$501)</f>
        <v>36000</v>
      </c>
      <c r="G36" s="372">
        <f>'OPĆI DIO'!F18</f>
        <v>23527</v>
      </c>
      <c r="H36" s="260">
        <f>SUMIF('Unos rashoda i izdataka'!$Q$3:$Q$500,$B36,'Unos rashoda i izdataka'!L$3:L$500)+SUMIF('Unos rashoda P4'!$T$3:$T$501,$B36,'Unos rashoda P4'!J$3:J$501)</f>
        <v>36000</v>
      </c>
      <c r="I36" s="260">
        <f>SUMIF('Unos rashoda i izdataka'!$Q$3:$Q$500,$B36,'Unos rashoda i izdataka'!M$3:M$500)+SUMIF('Unos rashoda P4'!$T$3:$T$501,$B36,'Unos rashoda P4'!K$3:K$501)</f>
        <v>18000</v>
      </c>
      <c r="J36" s="235" t="str">
        <f>'OPĆI DIO'!$C$1</f>
        <v>38438 VELEUČILIŠTE MARKO MARULIĆ U KNINU</v>
      </c>
    </row>
    <row r="37" spans="1:10" ht="28.8">
      <c r="A37" s="207"/>
      <c r="B37" s="207">
        <v>43</v>
      </c>
      <c r="C37" s="216" t="s">
        <v>245</v>
      </c>
      <c r="D37" s="269"/>
      <c r="E37" s="269"/>
      <c r="F37" s="260">
        <f>SUMIF('Unos rashoda i izdataka'!$Q$3:$Q$500,$B37,'Unos rashoda i izdataka'!J$3:J$500)+SUMIF('Unos rashoda P4'!$T$3:$T$501,$B37,'Unos rashoda P4'!H$3:H$501)</f>
        <v>0</v>
      </c>
      <c r="G37" s="260"/>
      <c r="H37" s="260">
        <f>SUMIF('Unos rashoda i izdataka'!$Q$3:$Q$500,$B37,'Unos rashoda i izdataka'!L$3:L$500)+SUMIF('Unos rashoda P4'!$T$3:$T$501,$B37,'Unos rashoda P4'!J$3:J$501)</f>
        <v>0</v>
      </c>
      <c r="I37" s="260">
        <f>SUMIF('Unos rashoda i izdataka'!$Q$3:$Q$500,$B37,'Unos rashoda i izdataka'!M$3:M$500)+SUMIF('Unos rashoda P4'!$T$3:$T$501,$B37,'Unos rashoda P4'!K$3:K$501)</f>
        <v>0</v>
      </c>
      <c r="J37" s="235" t="str">
        <f>'OPĆI DIO'!$C$1</f>
        <v>38438 VELEUČILIŠTE MARKO MARULIĆ U KNINU</v>
      </c>
    </row>
    <row r="38" spans="1:10" ht="28.8">
      <c r="A38" s="207"/>
      <c r="B38" s="207">
        <v>44</v>
      </c>
      <c r="C38" s="216" t="s">
        <v>246</v>
      </c>
      <c r="D38" s="269"/>
      <c r="E38" s="269"/>
      <c r="F38" s="260">
        <f>SUMIF('Unos rashoda i izdataka'!$Q$3:$Q$500,$B38,'Unos rashoda i izdataka'!J$3:J$500)+SUMIF('Unos rashoda P4'!$T$3:$T$501,$B38,'Unos rashoda P4'!H$3:H$501)</f>
        <v>0</v>
      </c>
      <c r="G38" s="260"/>
      <c r="H38" s="260">
        <f>SUMIF('Unos rashoda i izdataka'!$Q$3:$Q$500,$B38,'Unos rashoda i izdataka'!L$3:L$500)+SUMIF('Unos rashoda P4'!$T$3:$T$501,$B38,'Unos rashoda P4'!J$3:J$501)</f>
        <v>0</v>
      </c>
      <c r="I38" s="260">
        <f>SUMIF('Unos rashoda i izdataka'!$Q$3:$Q$500,$B38,'Unos rashoda i izdataka'!M$3:M$500)+SUMIF('Unos rashoda P4'!$T$3:$T$501,$B38,'Unos rashoda P4'!K$3:K$501)</f>
        <v>0</v>
      </c>
      <c r="J38" s="235" t="str">
        <f>'OPĆI DIO'!$C$1</f>
        <v>38438 VELEUČILIŠTE MARKO MARULIĆ U KNINU</v>
      </c>
    </row>
    <row r="39" spans="1:10" ht="28.8">
      <c r="A39" s="207"/>
      <c r="B39" s="207">
        <v>45</v>
      </c>
      <c r="C39" s="216" t="s">
        <v>198</v>
      </c>
      <c r="D39" s="269"/>
      <c r="E39" s="269"/>
      <c r="F39" s="260">
        <f>SUMIF('Unos rashoda i izdataka'!$Q$3:$Q$500,$B39,'Unos rashoda i izdataka'!J$3:J$500)+SUMIF('Unos rashoda P4'!$T$3:$T$501,$B39,'Unos rashoda P4'!H$3:H$501)</f>
        <v>0</v>
      </c>
      <c r="G39" s="260"/>
      <c r="H39" s="260">
        <f>SUMIF('Unos rashoda i izdataka'!$Q$3:$Q$500,$B39,'Unos rashoda i izdataka'!L$3:L$500)+SUMIF('Unos rashoda P4'!$T$3:$T$501,$B39,'Unos rashoda P4'!J$3:J$501)</f>
        <v>0</v>
      </c>
      <c r="I39" s="260">
        <f>SUMIF('Unos rashoda i izdataka'!$Q$3:$Q$500,$B39,'Unos rashoda i izdataka'!M$3:M$500)+SUMIF('Unos rashoda P4'!$T$3:$T$501,$B39,'Unos rashoda P4'!K$3:K$501)</f>
        <v>0</v>
      </c>
      <c r="J39" s="235" t="str">
        <f>'OPĆI DIO'!$C$1</f>
        <v>38438 VELEUČILIŠTE MARKO MARULIĆ U KNINU</v>
      </c>
    </row>
    <row r="40" spans="1:10"/>
    <row r="41" spans="1:10"/>
    <row r="42" spans="1:10"/>
    <row r="43" spans="1:10"/>
    <row r="44" spans="1:10"/>
  </sheetData>
  <mergeCells count="8">
    <mergeCell ref="C2:H2"/>
    <mergeCell ref="A24:C24"/>
    <mergeCell ref="A3:I3"/>
    <mergeCell ref="A4:I4"/>
    <mergeCell ref="A5:I5"/>
    <mergeCell ref="A7:C7"/>
    <mergeCell ref="A8:C8"/>
    <mergeCell ref="A23:C23"/>
  </mergeCells>
  <pageMargins left="0.7" right="0.7" top="0.75" bottom="0.75" header="0.3" footer="0.3"/>
  <pageSetup paperSize="9" scale="92" fitToHeight="0" orientation="landscape" r:id="rId1"/>
  <rowBreaks count="1" manualBreakCount="1">
    <brk id="22" max="16383" man="1"/>
  </rowBreaks>
  <ignoredErrors>
    <ignoredError sqref="G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A37" sqref="A37:XFD37"/>
    </sheetView>
  </sheetViews>
  <sheetFormatPr defaultColWidth="0" defaultRowHeight="14.4" zeroHeight="1"/>
  <cols>
    <col min="1" max="1" width="9.109375" style="212" customWidth="1"/>
    <col min="2" max="2" width="42" style="210" customWidth="1"/>
    <col min="3" max="7" width="15.6640625" style="210" customWidth="1"/>
    <col min="8" max="8" width="0" style="210" hidden="1" customWidth="1"/>
    <col min="9" max="16384" width="9.109375" style="210" hidden="1"/>
  </cols>
  <sheetData>
    <row r="1" spans="1:8" s="224" customFormat="1" ht="18">
      <c r="A1" s="310"/>
      <c r="B1" s="391" t="s">
        <v>3659</v>
      </c>
      <c r="C1" s="391"/>
      <c r="D1" s="391"/>
      <c r="E1" s="391"/>
      <c r="F1" s="391"/>
      <c r="G1" s="391"/>
    </row>
    <row r="2" spans="1:8">
      <c r="B2" s="201"/>
      <c r="C2" s="201"/>
      <c r="D2" s="201"/>
      <c r="E2" s="201"/>
      <c r="F2" s="201"/>
      <c r="G2" s="201"/>
    </row>
    <row r="3" spans="1:8" ht="28.8">
      <c r="A3" s="282"/>
      <c r="B3" s="220" t="s">
        <v>3654</v>
      </c>
      <c r="C3" s="202" t="s">
        <v>3701</v>
      </c>
      <c r="D3" s="202" t="s">
        <v>3702</v>
      </c>
      <c r="E3" s="203" t="s">
        <v>3705</v>
      </c>
      <c r="F3" s="203" t="s">
        <v>3706</v>
      </c>
      <c r="G3" s="203" t="s">
        <v>3707</v>
      </c>
    </row>
    <row r="4" spans="1:8" s="212" customFormat="1">
      <c r="A4" s="282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2"/>
      <c r="B5" s="277" t="s">
        <v>2944</v>
      </c>
      <c r="C5" s="230">
        <f>+C6+C9+C11+C14+C23+C26</f>
        <v>1553439</v>
      </c>
      <c r="D5" s="230">
        <f>+D6+D9+D11+D14+D23+D26</f>
        <v>1827714</v>
      </c>
      <c r="E5" s="230">
        <f>+E6+E9+E11+E14+E23+E26+E28</f>
        <v>2001549</v>
      </c>
      <c r="F5" s="230">
        <f>+F6+F9+F11+F14+F23+F26+F28</f>
        <v>2007540</v>
      </c>
      <c r="G5" s="230">
        <f>+G6+G9+G11+G14+G23+G26+G28</f>
        <v>2016037</v>
      </c>
      <c r="H5" s="235" t="str">
        <f>'OPĆI DIO'!$C$1</f>
        <v>38438 VELEUČILIŠTE MARKO MARULIĆ U KNINU</v>
      </c>
    </row>
    <row r="6" spans="1:8">
      <c r="A6" s="282">
        <v>1</v>
      </c>
      <c r="B6" s="278" t="s">
        <v>3660</v>
      </c>
      <c r="C6" s="231">
        <f>+C7+C8</f>
        <v>1341908</v>
      </c>
      <c r="D6" s="229">
        <f>+D7+D8</f>
        <v>1662714</v>
      </c>
      <c r="E6" s="229">
        <f>+E7+E8</f>
        <v>1874549</v>
      </c>
      <c r="F6" s="229">
        <f>+F7+F8</f>
        <v>1887540</v>
      </c>
      <c r="G6" s="229">
        <f>+G7+G8</f>
        <v>1896037</v>
      </c>
      <c r="H6" s="235" t="str">
        <f>'OPĆI DIO'!$C$1</f>
        <v>38438 VELEUČILIŠTE MARKO MARULIĆ U KNINU</v>
      </c>
    </row>
    <row r="7" spans="1:8">
      <c r="A7" s="282">
        <v>11</v>
      </c>
      <c r="B7" s="279" t="s">
        <v>3661</v>
      </c>
      <c r="C7" s="268">
        <v>1341908</v>
      </c>
      <c r="D7" s="268">
        <v>1662714</v>
      </c>
      <c r="E7" s="258">
        <f>SUMIF('Unos prihoda i primitaka'!$C$3:$C$501,$A7,'Unos prihoda i primitaka'!G$3:G$501)</f>
        <v>1874549</v>
      </c>
      <c r="F7" s="258">
        <f>SUMIF('Unos prihoda i primitaka'!$C$3:$C$501,$A7,'Unos prihoda i primitaka'!I$3:I$501)</f>
        <v>1887540</v>
      </c>
      <c r="G7" s="258">
        <f>SUMIF('Unos prihoda i primitaka'!$C$3:$C$501,$A7,'Unos prihoda i primitaka'!J$3:J$501)</f>
        <v>1896037</v>
      </c>
      <c r="H7" s="235" t="str">
        <f>'OPĆI DIO'!$C$1</f>
        <v>38438 VELEUČILIŠTE MARKO MARULIĆ U KNINU</v>
      </c>
    </row>
    <row r="8" spans="1:8">
      <c r="A8" s="282">
        <v>12</v>
      </c>
      <c r="B8" s="280" t="s">
        <v>3662</v>
      </c>
      <c r="C8" s="268"/>
      <c r="D8" s="268"/>
      <c r="E8" s="258">
        <f>SUMIF('Unos prihoda i primitaka'!$C$3:$C$501,$A8,'Unos prihoda i primitaka'!G$3:G$501)</f>
        <v>0</v>
      </c>
      <c r="F8" s="258">
        <f>SUMIF('Unos prihoda i primitaka'!$C$3:$C$501,$A8,'Unos prihoda i primitaka'!I$3:I$501)</f>
        <v>0</v>
      </c>
      <c r="G8" s="258">
        <f>SUMIF('Unos prihoda i primitaka'!$C$3:$C$501,$A8,'Unos prihoda i primitaka'!J$3:J$501)</f>
        <v>0</v>
      </c>
      <c r="H8" s="235" t="str">
        <f>'OPĆI DIO'!$C$1</f>
        <v>38438 VELEUČILIŠTE MARKO MARULIĆ U KNINU</v>
      </c>
    </row>
    <row r="9" spans="1:8" s="266" customFormat="1">
      <c r="A9" s="311">
        <v>3</v>
      </c>
      <c r="B9" s="278" t="s">
        <v>3663</v>
      </c>
      <c r="C9" s="229">
        <f>+C10</f>
        <v>23543</v>
      </c>
      <c r="D9" s="229">
        <f>+D10</f>
        <v>45000</v>
      </c>
      <c r="E9" s="229">
        <f>+E10</f>
        <v>45000</v>
      </c>
      <c r="F9" s="229">
        <f>+F10</f>
        <v>50000</v>
      </c>
      <c r="G9" s="229">
        <f>+G10</f>
        <v>50000</v>
      </c>
      <c r="H9" s="235" t="str">
        <f>'OPĆI DIO'!$C$1</f>
        <v>38438 VELEUČILIŠTE MARKO MARULIĆ U KNINU</v>
      </c>
    </row>
    <row r="10" spans="1:8">
      <c r="A10" s="282">
        <v>31</v>
      </c>
      <c r="B10" s="281" t="s">
        <v>3664</v>
      </c>
      <c r="C10" s="268">
        <v>23543</v>
      </c>
      <c r="D10" s="268">
        <v>45000</v>
      </c>
      <c r="E10" s="258">
        <f>SUMIF('Unos prihoda i primitaka'!$C$3:$C$501,$A10,'Unos prihoda i primitaka'!G$3:G$501)</f>
        <v>45000</v>
      </c>
      <c r="F10" s="258">
        <f>SUMIF('Unos prihoda i primitaka'!$C$3:$C$501,$A10,'Unos prihoda i primitaka'!I$3:I$501)</f>
        <v>50000</v>
      </c>
      <c r="G10" s="258">
        <f>SUMIF('Unos prihoda i primitaka'!$C$3:$C$501,$A10,'Unos prihoda i primitaka'!J$3:J$501)</f>
        <v>50000</v>
      </c>
      <c r="H10" s="235" t="str">
        <f>'OPĆI DIO'!$C$1</f>
        <v>38438 VELEUČILIŠTE MARKO MARULIĆ U KNINU</v>
      </c>
    </row>
    <row r="11" spans="1:8" s="266" customFormat="1">
      <c r="A11" s="311">
        <v>4</v>
      </c>
      <c r="B11" s="278" t="s">
        <v>3665</v>
      </c>
      <c r="C11" s="229">
        <f>+C12+C13</f>
        <v>115970</v>
      </c>
      <c r="D11" s="229">
        <f>+D12+D13</f>
        <v>75000</v>
      </c>
      <c r="E11" s="229">
        <f>+E12+E13</f>
        <v>75000</v>
      </c>
      <c r="F11" s="229">
        <f>+F12+F13</f>
        <v>70000</v>
      </c>
      <c r="G11" s="229">
        <f>+G12+G13</f>
        <v>70000</v>
      </c>
      <c r="H11" s="235" t="str">
        <f>'OPĆI DIO'!$C$1</f>
        <v>38438 VELEUČILIŠTE MARKO MARULIĆ U KNINU</v>
      </c>
    </row>
    <row r="12" spans="1:8">
      <c r="A12" s="282">
        <v>41</v>
      </c>
      <c r="B12" s="281" t="s">
        <v>3666</v>
      </c>
      <c r="C12" s="268"/>
      <c r="D12" s="268"/>
      <c r="E12" s="258">
        <f>SUMIF('Unos prihoda i primitaka'!$C$3:$C$501,$A12,'Unos prihoda i primitaka'!G$3:G$501)</f>
        <v>0</v>
      </c>
      <c r="F12" s="258">
        <f>SUMIF('Unos prihoda i primitaka'!$C$3:$C$501,$A12,'Unos prihoda i primitaka'!I$3:I$501)</f>
        <v>0</v>
      </c>
      <c r="G12" s="258">
        <f>SUMIF('Unos prihoda i primitaka'!$C$3:$C$501,$A12,'Unos prihoda i primitaka'!J$3:J$501)</f>
        <v>0</v>
      </c>
      <c r="H12" s="235" t="str">
        <f>'OPĆI DIO'!$C$1</f>
        <v>38438 VELEUČILIŠTE MARKO MARULIĆ U KNINU</v>
      </c>
    </row>
    <row r="13" spans="1:8">
      <c r="A13" s="282">
        <v>43</v>
      </c>
      <c r="B13" s="281" t="s">
        <v>3667</v>
      </c>
      <c r="C13" s="268">
        <v>115970</v>
      </c>
      <c r="D13" s="268">
        <v>75000</v>
      </c>
      <c r="E13" s="258">
        <f>SUMIF('Unos prihoda i primitaka'!$C$3:$C$501,$A13,'Unos prihoda i primitaka'!G$3:G$501)-'B.2 RAČUN FINANC IF'!E7</f>
        <v>75000</v>
      </c>
      <c r="F13" s="258">
        <f>SUMIF('Unos prihoda i primitaka'!$C$3:$C$501,$A13,'Unos prihoda i primitaka'!I$3:I$501)-'B.2 RAČUN FINANC IF'!F7</f>
        <v>70000</v>
      </c>
      <c r="G13" s="258">
        <f>SUMIF('Unos prihoda i primitaka'!$C$3:$C$501,$A13,'Unos prihoda i primitaka'!J$3:J$501)-'B.2 RAČUN FINANC IF'!G7</f>
        <v>70000</v>
      </c>
      <c r="H13" s="235" t="str">
        <f>'OPĆI DIO'!$C$1</f>
        <v>38438 VELEUČILIŠTE MARKO MARULIĆ U KNINU</v>
      </c>
    </row>
    <row r="14" spans="1:8" s="266" customFormat="1">
      <c r="A14" s="311">
        <v>5</v>
      </c>
      <c r="B14" s="278" t="s">
        <v>3668</v>
      </c>
      <c r="C14" s="229">
        <f>SUM(C15:C22)</f>
        <v>72018</v>
      </c>
      <c r="D14" s="229">
        <f>SUM(D15:D22)</f>
        <v>45000</v>
      </c>
      <c r="E14" s="229">
        <f>SUM(E15:E22)</f>
        <v>7000</v>
      </c>
      <c r="F14" s="229">
        <f>SUM(F15:F22)</f>
        <v>0</v>
      </c>
      <c r="G14" s="229">
        <f>SUM(G15:G22)</f>
        <v>0</v>
      </c>
      <c r="H14" s="235" t="str">
        <f>'OPĆI DIO'!$C$1</f>
        <v>38438 VELEUČILIŠTE MARKO MARULIĆ U KNINU</v>
      </c>
    </row>
    <row r="15" spans="1:8">
      <c r="A15" s="282">
        <v>51</v>
      </c>
      <c r="B15" s="281" t="s">
        <v>3669</v>
      </c>
      <c r="C15" s="268"/>
      <c r="D15" s="268"/>
      <c r="E15" s="258">
        <f>SUMIF('Unos prihoda i primitaka'!$C$3:$C$501,$A15,'Unos prihoda i primitaka'!G$3:G$501)</f>
        <v>0</v>
      </c>
      <c r="F15" s="258">
        <f>SUMIF('Unos prihoda i primitaka'!$C$3:$C$501,$A15,'Unos prihoda i primitaka'!I$3:I$501)</f>
        <v>0</v>
      </c>
      <c r="G15" s="258">
        <f>SUMIF('Unos prihoda i primitaka'!$C$3:$C$501,$A15,'Unos prihoda i primitaka'!J$3:J$501)</f>
        <v>0</v>
      </c>
      <c r="H15" s="235" t="str">
        <f>'OPĆI DIO'!$C$1</f>
        <v>38438 VELEUČILIŠTE MARKO MARULIĆ U KNINU</v>
      </c>
    </row>
    <row r="16" spans="1:8">
      <c r="A16" s="282">
        <v>52</v>
      </c>
      <c r="B16" s="281" t="s">
        <v>3670</v>
      </c>
      <c r="C16" s="268">
        <v>72018</v>
      </c>
      <c r="D16" s="268">
        <v>45000</v>
      </c>
      <c r="E16" s="258">
        <f>SUMIF('Unos prihoda i primitaka'!$C$3:$C$501,$A16,'Unos prihoda i primitaka'!G$3:G$501)</f>
        <v>7000</v>
      </c>
      <c r="F16" s="258">
        <f>SUMIF('Unos prihoda i primitaka'!$C$3:$C$501,$A16,'Unos prihoda i primitaka'!I$3:I$501)</f>
        <v>0</v>
      </c>
      <c r="G16" s="258">
        <f>SUMIF('Unos prihoda i primitaka'!$C$3:$C$501,$A16,'Unos prihoda i primitaka'!J$3:J$501)</f>
        <v>0</v>
      </c>
      <c r="H16" s="235" t="str">
        <f>'OPĆI DIO'!$C$1</f>
        <v>38438 VELEUČILIŠTE MARKO MARULIĆ U KNINU</v>
      </c>
    </row>
    <row r="17" spans="1:8">
      <c r="A17" s="282">
        <v>552</v>
      </c>
      <c r="B17" s="281" t="s">
        <v>3671</v>
      </c>
      <c r="C17" s="268"/>
      <c r="D17" s="268"/>
      <c r="E17" s="258">
        <f>SUMIF('Unos prihoda i primitaka'!$C$3:$C$501,$A17,'Unos prihoda i primitaka'!G$3:G$501)</f>
        <v>0</v>
      </c>
      <c r="F17" s="258">
        <f>SUMIF('Unos prihoda i primitaka'!$C$3:$C$501,$A17,'Unos prihoda i primitaka'!I$3:I$501)</f>
        <v>0</v>
      </c>
      <c r="G17" s="258">
        <f>SUMIF('Unos prihoda i primitaka'!$C$3:$C$501,$A17,'Unos prihoda i primitaka'!J$3:J$501)</f>
        <v>0</v>
      </c>
      <c r="H17" s="235" t="str">
        <f>'OPĆI DIO'!$C$1</f>
        <v>38438 VELEUČILIŠTE MARKO MARULIĆ U KNINU</v>
      </c>
    </row>
    <row r="18" spans="1:8">
      <c r="A18" s="282">
        <v>559</v>
      </c>
      <c r="B18" s="281" t="s">
        <v>3672</v>
      </c>
      <c r="C18" s="268"/>
      <c r="D18" s="268"/>
      <c r="E18" s="258">
        <f>SUMIF('Unos prihoda i primitaka'!$C$3:$C$501,$A18,'Unos prihoda i primitaka'!G$3:G$501)</f>
        <v>0</v>
      </c>
      <c r="F18" s="258">
        <f>SUMIF('Unos prihoda i primitaka'!$C$3:$C$501,$A18,'Unos prihoda i primitaka'!I$3:I$501)</f>
        <v>0</v>
      </c>
      <c r="G18" s="258">
        <f>SUMIF('Unos prihoda i primitaka'!$C$3:$C$501,$A18,'Unos prihoda i primitaka'!J$3:J$501)</f>
        <v>0</v>
      </c>
      <c r="H18" s="235" t="str">
        <f>'OPĆI DIO'!$C$1</f>
        <v>38438 VELEUČILIŠTE MARKO MARULIĆ U KNINU</v>
      </c>
    </row>
    <row r="19" spans="1:8">
      <c r="A19" s="282">
        <v>561</v>
      </c>
      <c r="B19" s="281" t="s">
        <v>3673</v>
      </c>
      <c r="C19" s="268"/>
      <c r="D19" s="268"/>
      <c r="E19" s="258">
        <f>SUMIF('Unos prihoda i primitaka'!$C$3:$C$501,$A19,'Unos prihoda i primitaka'!G$3:G$501)</f>
        <v>0</v>
      </c>
      <c r="F19" s="258">
        <f>SUMIF('Unos prihoda i primitaka'!$C$3:$C$501,$A19,'Unos prihoda i primitaka'!I$3:I$501)</f>
        <v>0</v>
      </c>
      <c r="G19" s="258">
        <f>SUMIF('Unos prihoda i primitaka'!$C$3:$C$501,$A19,'Unos prihoda i primitaka'!J$3:J$501)</f>
        <v>0</v>
      </c>
      <c r="H19" s="235" t="str">
        <f>'OPĆI DIO'!$C$1</f>
        <v>38438 VELEUČILIŠTE MARKO MARULIĆ U KNINU</v>
      </c>
    </row>
    <row r="20" spans="1:8" ht="18" customHeight="1">
      <c r="A20" s="282">
        <v>563</v>
      </c>
      <c r="B20" s="281" t="s">
        <v>3674</v>
      </c>
      <c r="C20" s="268"/>
      <c r="D20" s="268"/>
      <c r="E20" s="258">
        <f>SUMIF('Unos prihoda i primitaka'!$C$3:$C$501,$A20,'Unos prihoda i primitaka'!G$3:G$501)</f>
        <v>0</v>
      </c>
      <c r="F20" s="258">
        <f>SUMIF('Unos prihoda i primitaka'!$C$3:$C$501,$A20,'Unos prihoda i primitaka'!I$3:I$501)</f>
        <v>0</v>
      </c>
      <c r="G20" s="258">
        <f>SUMIF('Unos prihoda i primitaka'!$C$3:$C$501,$A20,'Unos prihoda i primitaka'!J$3:J$501)</f>
        <v>0</v>
      </c>
      <c r="H20" s="235" t="str">
        <f>'OPĆI DIO'!$C$1</f>
        <v>38438 VELEUČILIŠTE MARKO MARULIĆ U KNINU</v>
      </c>
    </row>
    <row r="21" spans="1:8" ht="28.8">
      <c r="A21" s="282">
        <v>573</v>
      </c>
      <c r="B21" s="281" t="s">
        <v>974</v>
      </c>
      <c r="C21" s="268"/>
      <c r="D21" s="268"/>
      <c r="E21" s="258">
        <f>SUMIF('Unos prihoda i primitaka'!$C$3:$C$501,$A21,'Unos prihoda i primitaka'!G$3:G$501)</f>
        <v>0</v>
      </c>
      <c r="F21" s="258">
        <f>SUMIF('Unos prihoda i primitaka'!$C$3:$C$501,$A21,'Unos prihoda i primitaka'!I$3:I$501)</f>
        <v>0</v>
      </c>
      <c r="G21" s="258">
        <f>SUMIF('Unos prihoda i primitaka'!$C$3:$C$501,$A21,'Unos prihoda i primitaka'!J$3:J$501)</f>
        <v>0</v>
      </c>
      <c r="H21" s="235" t="str">
        <f>'OPĆI DIO'!$C$1</f>
        <v>38438 VELEUČILIŠTE MARKO MARULIĆ U KNINU</v>
      </c>
    </row>
    <row r="22" spans="1:8">
      <c r="A22" s="282">
        <v>581</v>
      </c>
      <c r="B22" s="281" t="s">
        <v>3675</v>
      </c>
      <c r="C22" s="268"/>
      <c r="D22" s="268"/>
      <c r="E22" s="258">
        <f>SUMIF('Unos prihoda i primitaka'!$C$3:$C$501,$A22,'Unos prihoda i primitaka'!G$3:G$501)</f>
        <v>0</v>
      </c>
      <c r="F22" s="258">
        <f>SUMIF('Unos prihoda i primitaka'!$C$3:$C$501,$A22,'Unos prihoda i primitaka'!I$3:I$501)</f>
        <v>0</v>
      </c>
      <c r="G22" s="258">
        <f>SUMIF('Unos prihoda i primitaka'!$C$3:$C$501,$A22,'Unos prihoda i primitaka'!J$3:J$501)</f>
        <v>0</v>
      </c>
      <c r="H22" s="235" t="str">
        <f>'OPĆI DIO'!$C$1</f>
        <v>38438 VELEUČILIŠTE MARKO MARULIĆ U KNINU</v>
      </c>
    </row>
    <row r="23" spans="1:8" s="266" customFormat="1">
      <c r="A23" s="311">
        <v>6</v>
      </c>
      <c r="B23" s="278" t="s">
        <v>3676</v>
      </c>
      <c r="C23" s="229">
        <f>SUM(C24:C25)</f>
        <v>0</v>
      </c>
      <c r="D23" s="229">
        <f>SUM(D24:D25)</f>
        <v>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38438 VELEUČILIŠTE MARKO MARULIĆ U KNINU</v>
      </c>
    </row>
    <row r="24" spans="1:8">
      <c r="A24" s="282">
        <v>61</v>
      </c>
      <c r="B24" s="281" t="s">
        <v>3677</v>
      </c>
      <c r="C24" s="268"/>
      <c r="D24" s="268"/>
      <c r="E24" s="258">
        <f>SUMIF('Unos prihoda i primitaka'!$C$3:$C$501,$A24,'Unos prihoda i primitaka'!G$3:G$501)</f>
        <v>0</v>
      </c>
      <c r="F24" s="258">
        <f>SUMIF('Unos prihoda i primitaka'!$C$3:$C$501,$A24,'Unos prihoda i primitaka'!I$3:I$501)</f>
        <v>0</v>
      </c>
      <c r="G24" s="258">
        <f>SUMIF('Unos prihoda i primitaka'!$C$3:$C$501,$A24,'Unos prihoda i primitaka'!J$3:J$501)</f>
        <v>0</v>
      </c>
      <c r="H24" s="235" t="str">
        <f>'OPĆI DIO'!$C$1</f>
        <v>38438 VELEUČILIŠTE MARKO MARULIĆ U KNINU</v>
      </c>
    </row>
    <row r="25" spans="1:8">
      <c r="A25" s="282">
        <v>63</v>
      </c>
      <c r="B25" s="281" t="s">
        <v>3678</v>
      </c>
      <c r="C25" s="268"/>
      <c r="D25" s="268"/>
      <c r="E25" s="258">
        <f>SUMIF('Unos prihoda i primitaka'!$C$3:$C$501,$A25,'Unos prihoda i primitaka'!G$3:G$501)</f>
        <v>0</v>
      </c>
      <c r="F25" s="258">
        <f>SUMIF('Unos prihoda i primitaka'!$C$3:$C$501,$A25,'Unos prihoda i primitaka'!I$3:I$501)</f>
        <v>0</v>
      </c>
      <c r="G25" s="258">
        <f>SUMIF('Unos prihoda i primitaka'!$C$3:$C$501,$A25,'Unos prihoda i primitaka'!J$3:J$501)</f>
        <v>0</v>
      </c>
      <c r="H25" s="235" t="str">
        <f>'OPĆI DIO'!$C$1</f>
        <v>38438 VELEUČILIŠTE MARKO MARULIĆ U KNINU</v>
      </c>
    </row>
    <row r="26" spans="1:8" s="266" customFormat="1" ht="33.75" customHeight="1">
      <c r="A26" s="311">
        <v>7</v>
      </c>
      <c r="B26" s="278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38438 VELEUČILIŠTE MARKO MARULIĆ U KNINU</v>
      </c>
    </row>
    <row r="27" spans="1:8" ht="28.8">
      <c r="A27" s="282">
        <v>71</v>
      </c>
      <c r="B27" s="281" t="s">
        <v>3680</v>
      </c>
      <c r="C27" s="268"/>
      <c r="D27" s="268"/>
      <c r="E27" s="258">
        <f>SUMIF('Unos prihoda i primitaka'!$C$3:$C$501,$A27,'Unos prihoda i primitaka'!G$3:G$501)</f>
        <v>0</v>
      </c>
      <c r="F27" s="258">
        <f>SUMIF('Unos prihoda i primitaka'!$C$3:$C$501,$A27,'Unos prihoda i primitaka'!I$3:I$501)</f>
        <v>0</v>
      </c>
      <c r="G27" s="258">
        <f>SUMIF('Unos prihoda i primitaka'!$C$3:$C$501,$A27,'Unos prihoda i primitaka'!J$3:J$501)</f>
        <v>0</v>
      </c>
      <c r="H27" s="235" t="str">
        <f>'OPĆI DIO'!$C$1</f>
        <v>38438 VELEUČILIŠTE MARKO MARULIĆ U KNINU</v>
      </c>
    </row>
    <row r="28" spans="1:8" s="266" customFormat="1">
      <c r="A28" s="311">
        <v>8</v>
      </c>
      <c r="B28" s="278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2">
        <v>815</v>
      </c>
      <c r="B29" s="281" t="s">
        <v>4536</v>
      </c>
      <c r="C29" s="268"/>
      <c r="D29" s="268"/>
      <c r="E29" s="258">
        <f>SUMIF('Unos prihoda i primitaka'!$C$3:$C$501,$A29,'Unos prihoda i primitaka'!G$3:G$501)</f>
        <v>0</v>
      </c>
      <c r="F29" s="258">
        <f>SUMIF('Unos prihoda i primitaka'!$C$3:$C$501,$A29,'Unos prihoda i primitaka'!I$3:I$501)</f>
        <v>0</v>
      </c>
      <c r="G29" s="258">
        <f>SUMIF('Unos prihoda i primitaka'!$C$3:$C$501,$A29,'Unos prihoda i primitaka'!J$3:J$501)</f>
        <v>0</v>
      </c>
      <c r="H29" s="235"/>
    </row>
    <row r="30" spans="1:8">
      <c r="A30" s="282"/>
      <c r="B30" s="281"/>
      <c r="C30" s="268"/>
      <c r="D30" s="268"/>
      <c r="E30" s="258"/>
      <c r="F30" s="258"/>
      <c r="G30" s="258"/>
      <c r="H30" s="235"/>
    </row>
    <row r="31" spans="1:8" ht="24" customHeight="1">
      <c r="A31" s="282">
        <v>0</v>
      </c>
      <c r="B31" s="277" t="s">
        <v>249</v>
      </c>
      <c r="C31" s="230">
        <f>+C32+C35+C37+C40+C49+C52</f>
        <v>1604891</v>
      </c>
      <c r="D31" s="230">
        <f>+D32+D35+D37+D40+D49+D52</f>
        <v>1827714</v>
      </c>
      <c r="E31" s="230">
        <f>+E32+E35+E37+E40+E49+E52+E54</f>
        <v>2157549</v>
      </c>
      <c r="F31" s="230">
        <f>+F32+F35+F37+F40+F49+F52+F54</f>
        <v>2163540</v>
      </c>
      <c r="G31" s="230">
        <f>+G32+G35+G37+G40+G49+G52+G54</f>
        <v>2134037</v>
      </c>
      <c r="H31" s="235" t="str">
        <f>'OPĆI DIO'!$C$1</f>
        <v>38438 VELEUČILIŠTE MARKO MARULIĆ U KNINU</v>
      </c>
    </row>
    <row r="32" spans="1:8" s="266" customFormat="1">
      <c r="A32" s="311">
        <v>1</v>
      </c>
      <c r="B32" s="278" t="s">
        <v>3660</v>
      </c>
      <c r="C32" s="229">
        <f>+C33+C34</f>
        <v>1341908</v>
      </c>
      <c r="D32" s="229">
        <f>+D33+D34</f>
        <v>1662714</v>
      </c>
      <c r="E32" s="229">
        <f>+E33+E34</f>
        <v>1874549</v>
      </c>
      <c r="F32" s="229">
        <f>+F33+F34</f>
        <v>1887540</v>
      </c>
      <c r="G32" s="229">
        <f>+G33+G34</f>
        <v>1896037</v>
      </c>
      <c r="H32" s="235" t="str">
        <f>'OPĆI DIO'!$C$1</f>
        <v>38438 VELEUČILIŠTE MARKO MARULIĆ U KNINU</v>
      </c>
    </row>
    <row r="33" spans="1:8">
      <c r="A33" s="282">
        <v>11</v>
      </c>
      <c r="B33" s="279" t="s">
        <v>3661</v>
      </c>
      <c r="C33" s="268">
        <v>1341908</v>
      </c>
      <c r="D33" s="268">
        <v>1662714</v>
      </c>
      <c r="E33" s="260">
        <f>SUMIF('Unos rashoda i izdataka'!$R$3:$R$500,$A33,'Unos rashoda i izdataka'!J$3:J$500)+SUMIF('Unos rashoda P4'!$A$3:$A$501,$A33,'Unos rashoda P4'!H$3:H$501)</f>
        <v>1874549</v>
      </c>
      <c r="F33" s="260">
        <f>SUMIF('Unos rashoda i izdataka'!$R$3:$R$500,$A33,'Unos rashoda i izdataka'!L$3:L$500)+SUMIF('Unos rashoda P4'!$A$3:$A$501,$A33,'Unos rashoda P4'!J$3:J$501)</f>
        <v>1887540</v>
      </c>
      <c r="G33" s="260">
        <f>SUMIF('Unos rashoda i izdataka'!$R$3:$R$500,$A33,'Unos rashoda i izdataka'!M$3:M$500)+SUMIF('Unos rashoda P4'!$A$3:$A$501,$A33,'Unos rashoda P4'!K$3:K$501)</f>
        <v>1896037</v>
      </c>
      <c r="H33" s="235" t="str">
        <f>'OPĆI DIO'!$C$1</f>
        <v>38438 VELEUČILIŠTE MARKO MARULIĆ U KNINU</v>
      </c>
    </row>
    <row r="34" spans="1:8">
      <c r="A34" s="282">
        <v>12</v>
      </c>
      <c r="B34" s="280" t="s">
        <v>3662</v>
      </c>
      <c r="C34" s="268"/>
      <c r="D34" s="268"/>
      <c r="E34" s="260">
        <f>SUMIF('Unos rashoda i izdataka'!$R$3:$R$500,$A34,'Unos rashoda i izdataka'!J$3:J$500)+SUMIF('Unos rashoda P4'!$A$3:$A$501,$A34,'Unos rashoda P4'!H$3:H$501)</f>
        <v>0</v>
      </c>
      <c r="F34" s="260">
        <f>SUMIF('Unos rashoda i izdataka'!$R$3:$R$500,$A34,'Unos rashoda i izdataka'!L$3:L$500)+SUMIF('Unos rashoda P4'!$A$3:$A$501,$A34,'Unos rashoda P4'!J$3:J$501)</f>
        <v>0</v>
      </c>
      <c r="G34" s="260">
        <f>SUMIF('Unos rashoda i izdataka'!$R$3:$R$500,$A34,'Unos rashoda i izdataka'!M$3:M$500)+SUMIF('Unos rashoda P4'!$A$3:$A$501,$A34,'Unos rashoda P4'!K$3:K$501)</f>
        <v>0</v>
      </c>
      <c r="H34" s="235" t="str">
        <f>'OPĆI DIO'!$C$1</f>
        <v>38438 VELEUČILIŠTE MARKO MARULIĆ U KNINU</v>
      </c>
    </row>
    <row r="35" spans="1:8" s="266" customFormat="1">
      <c r="A35" s="311">
        <v>3</v>
      </c>
      <c r="B35" s="278" t="s">
        <v>3663</v>
      </c>
      <c r="C35" s="229">
        <f>+C36</f>
        <v>5131</v>
      </c>
      <c r="D35" s="229">
        <f>+D36</f>
        <v>45000</v>
      </c>
      <c r="E35" s="229">
        <f>+E36</f>
        <v>45000</v>
      </c>
      <c r="F35" s="229">
        <f>+F36</f>
        <v>45000</v>
      </c>
      <c r="G35" s="229">
        <f>+G36</f>
        <v>45000</v>
      </c>
      <c r="H35" s="235" t="str">
        <f>'OPĆI DIO'!$C$1</f>
        <v>38438 VELEUČILIŠTE MARKO MARULIĆ U KNINU</v>
      </c>
    </row>
    <row r="36" spans="1:8">
      <c r="A36" s="282">
        <v>31</v>
      </c>
      <c r="B36" s="281" t="s">
        <v>3664</v>
      </c>
      <c r="C36" s="268">
        <v>5131</v>
      </c>
      <c r="D36" s="268">
        <v>45000</v>
      </c>
      <c r="E36" s="260">
        <f>SUMIF('Unos rashoda i izdataka'!$R$3:$R$500,$A36,'Unos rashoda i izdataka'!J$3:J$500)+SUMIF('Unos rashoda P4'!$A$3:$A$501,$A36,'Unos rashoda P4'!H$3:H$501)-'B.2 RAČUN FINANC IF'!E13</f>
        <v>45000</v>
      </c>
      <c r="F36" s="260">
        <f>SUMIF('Unos rashoda i izdataka'!$R$3:$R$500,$A36,'Unos rashoda i izdataka'!L$3:L$500)+SUMIF('Unos rashoda P4'!$A$3:$A$501,$A36,'Unos rashoda P4'!J$3:J$501)-'B.2 RAČUN FINANC IF'!F13</f>
        <v>45000</v>
      </c>
      <c r="G36" s="260">
        <f>SUMIF('Unos rashoda i izdataka'!$R$3:$R$500,$A36,'Unos rashoda i izdataka'!M$3:M$500)+SUMIF('Unos rashoda P4'!$A$3:$A$501,$A36,'Unos rashoda P4'!K$3:K$501)-'B.2 RAČUN FINANC IF'!G13</f>
        <v>45000</v>
      </c>
      <c r="H36" s="235" t="str">
        <f>'OPĆI DIO'!$C$1</f>
        <v>38438 VELEUČILIŠTE MARKO MARULIĆ U KNINU</v>
      </c>
    </row>
    <row r="37" spans="1:8" s="266" customFormat="1">
      <c r="A37" s="311">
        <v>4</v>
      </c>
      <c r="B37" s="278" t="s">
        <v>3665</v>
      </c>
      <c r="C37" s="229">
        <f>+C38+C39</f>
        <v>209762</v>
      </c>
      <c r="D37" s="229">
        <f>+D38+D39</f>
        <v>75000</v>
      </c>
      <c r="E37" s="229">
        <f>+E38+E39</f>
        <v>211000</v>
      </c>
      <c r="F37" s="229">
        <f>+F38+F39</f>
        <v>211000</v>
      </c>
      <c r="G37" s="229">
        <f>+G38+G39</f>
        <v>193000</v>
      </c>
      <c r="H37" s="235" t="str">
        <f>'OPĆI DIO'!$C$1</f>
        <v>38438 VELEUČILIŠTE MARKO MARULIĆ U KNINU</v>
      </c>
    </row>
    <row r="38" spans="1:8">
      <c r="A38" s="282">
        <v>41</v>
      </c>
      <c r="B38" s="281" t="s">
        <v>3666</v>
      </c>
      <c r="C38" s="268"/>
      <c r="D38" s="268"/>
      <c r="E38" s="260">
        <f>SUMIF('Unos rashoda i izdataka'!$R$3:$R$500,$A38,'Unos rashoda i izdataka'!J$3:J$500)+SUMIF('Unos rashoda P4'!$A$3:$A$501,$A38,'Unos rashoda P4'!H$3:H$501)</f>
        <v>0</v>
      </c>
      <c r="F38" s="260">
        <f>SUMIF('Unos rashoda i izdataka'!$R$3:$R$500,$A38,'Unos rashoda i izdataka'!L$3:L$500)+SUMIF('Unos rashoda P4'!$A$3:$A$501,$A38,'Unos rashoda P4'!J$3:J$501)</f>
        <v>0</v>
      </c>
      <c r="G38" s="260">
        <f>SUMIF('Unos rashoda i izdataka'!$R$3:$R$500,$A38,'Unos rashoda i izdataka'!M$3:M$500)+SUMIF('Unos rashoda P4'!$A$3:$A$501,$A38,'Unos rashoda P4'!K$3:K$501)</f>
        <v>0</v>
      </c>
      <c r="H38" s="235" t="str">
        <f>'OPĆI DIO'!$C$1</f>
        <v>38438 VELEUČILIŠTE MARKO MARULIĆ U KNINU</v>
      </c>
    </row>
    <row r="39" spans="1:8">
      <c r="A39" s="282">
        <v>43</v>
      </c>
      <c r="B39" s="281" t="s">
        <v>3667</v>
      </c>
      <c r="C39" s="268">
        <v>209762</v>
      </c>
      <c r="D39" s="268">
        <v>75000</v>
      </c>
      <c r="E39" s="260">
        <f>SUMIF('Unos rashoda i izdataka'!$R$3:$R$500,$A39,'Unos rashoda i izdataka'!J$3:J$500)+SUMIF('Unos rashoda P4'!$A$3:$A$501,$A39,'Unos rashoda P4'!H$3:H$501)</f>
        <v>211000</v>
      </c>
      <c r="F39" s="260">
        <f>SUMIF('Unos rashoda i izdataka'!$R$3:$R$500,$A39,'Unos rashoda i izdataka'!L$3:L$500)+SUMIF('Unos rashoda P4'!$A$3:$A$501,$A39,'Unos rashoda P4'!J$3:J$501)</f>
        <v>211000</v>
      </c>
      <c r="G39" s="260">
        <f>SUMIF('Unos rashoda i izdataka'!$R$3:$R$500,$A39,'Unos rashoda i izdataka'!M$3:M$500)+SUMIF('Unos rashoda P4'!$A$3:$A$501,$A39,'Unos rashoda P4'!K$3:K$501)</f>
        <v>193000</v>
      </c>
      <c r="H39" s="235" t="str">
        <f>'OPĆI DIO'!$C$1</f>
        <v>38438 VELEUČILIŠTE MARKO MARULIĆ U KNINU</v>
      </c>
    </row>
    <row r="40" spans="1:8" s="266" customFormat="1">
      <c r="A40" s="311">
        <v>5</v>
      </c>
      <c r="B40" s="278" t="s">
        <v>3668</v>
      </c>
      <c r="C40" s="229">
        <f>SUM(C41:C48)</f>
        <v>48090</v>
      </c>
      <c r="D40" s="229">
        <f>SUM(D41:D48)</f>
        <v>45000</v>
      </c>
      <c r="E40" s="229">
        <f>SUM(E41:E48)</f>
        <v>27000</v>
      </c>
      <c r="F40" s="229">
        <f>SUM(F41:F48)</f>
        <v>20000</v>
      </c>
      <c r="G40" s="229">
        <f>SUM(G41:G48)</f>
        <v>0</v>
      </c>
      <c r="H40" s="235" t="str">
        <f>'OPĆI DIO'!$C$1</f>
        <v>38438 VELEUČILIŠTE MARKO MARULIĆ U KNINU</v>
      </c>
    </row>
    <row r="41" spans="1:8">
      <c r="A41" s="282">
        <v>51</v>
      </c>
      <c r="B41" s="281" t="s">
        <v>3669</v>
      </c>
      <c r="C41" s="268"/>
      <c r="D41" s="268"/>
      <c r="E41" s="260">
        <f>SUMIF('Unos rashoda i izdataka'!$R$3:$R$500,$A41,'Unos rashoda i izdataka'!J$3:J$500)+SUMIF('Unos rashoda P4'!$A$3:$A$501,$A41,'Unos rashoda P4'!H$3:H$501)</f>
        <v>0</v>
      </c>
      <c r="F41" s="260">
        <f>SUMIF('Unos rashoda i izdataka'!$R$3:$R$500,$A41,'Unos rashoda i izdataka'!L$3:L$500)+SUMIF('Unos rashoda P4'!$A$3:$A$501,$A41,'Unos rashoda P4'!J$3:J$501)</f>
        <v>0</v>
      </c>
      <c r="G41" s="260">
        <f>SUMIF('Unos rashoda i izdataka'!$R$3:$R$500,$A41,'Unos rashoda i izdataka'!M$3:M$500)+SUMIF('Unos rashoda P4'!$A$3:$A$501,$A41,'Unos rashoda P4'!K$3:K$501)</f>
        <v>0</v>
      </c>
      <c r="H41" s="235" t="str">
        <f>'OPĆI DIO'!$C$1</f>
        <v>38438 VELEUČILIŠTE MARKO MARULIĆ U KNINU</v>
      </c>
    </row>
    <row r="42" spans="1:8">
      <c r="A42" s="282">
        <v>52</v>
      </c>
      <c r="B42" s="281" t="s">
        <v>3670</v>
      </c>
      <c r="C42" s="268">
        <v>48090</v>
      </c>
      <c r="D42" s="268">
        <v>45000</v>
      </c>
      <c r="E42" s="260">
        <f>SUMIF('Unos rashoda i izdataka'!$R$3:$R$500,$A42,'Unos rashoda i izdataka'!J$3:J$500)+SUMIF('Unos rashoda P4'!$A$3:$A$501,$A42,'Unos rashoda P4'!H$3:H$501)</f>
        <v>27000</v>
      </c>
      <c r="F42" s="260">
        <f>SUMIF('Unos rashoda i izdataka'!$R$3:$R$500,$A42,'Unos rashoda i izdataka'!L$3:L$500)+SUMIF('Unos rashoda P4'!$A$3:$A$501,$A42,'Unos rashoda P4'!J$3:J$501)</f>
        <v>20000</v>
      </c>
      <c r="G42" s="260">
        <f>SUMIF('Unos rashoda i izdataka'!$R$3:$R$500,$A42,'Unos rashoda i izdataka'!M$3:M$500)+SUMIF('Unos rashoda P4'!$A$3:$A$501,$A42,'Unos rashoda P4'!K$3:K$501)</f>
        <v>0</v>
      </c>
      <c r="H42" s="235" t="str">
        <f>'OPĆI DIO'!$C$1</f>
        <v>38438 VELEUČILIŠTE MARKO MARULIĆ U KNINU</v>
      </c>
    </row>
    <row r="43" spans="1:8">
      <c r="A43" s="282">
        <v>552</v>
      </c>
      <c r="B43" s="281" t="s">
        <v>3671</v>
      </c>
      <c r="C43" s="268"/>
      <c r="D43" s="268"/>
      <c r="E43" s="260">
        <f>SUMIF('Unos rashoda i izdataka'!$R$3:$R$500,$A43,'Unos rashoda i izdataka'!J$3:J$500)+SUMIF('Unos rashoda P4'!$A$3:$A$501,$A43,'Unos rashoda P4'!H$3:H$501)</f>
        <v>0</v>
      </c>
      <c r="F43" s="260">
        <f>SUMIF('Unos rashoda i izdataka'!$R$3:$R$500,$A43,'Unos rashoda i izdataka'!L$3:L$500)+SUMIF('Unos rashoda P4'!$A$3:$A$501,$A43,'Unos rashoda P4'!J$3:J$501)</f>
        <v>0</v>
      </c>
      <c r="G43" s="260">
        <f>SUMIF('Unos rashoda i izdataka'!$R$3:$R$500,$A43,'Unos rashoda i izdataka'!M$3:M$500)+SUMIF('Unos rashoda P4'!$A$3:$A$501,$A43,'Unos rashoda P4'!K$3:K$501)</f>
        <v>0</v>
      </c>
      <c r="H43" s="235" t="str">
        <f>'OPĆI DIO'!$C$1</f>
        <v>38438 VELEUČILIŠTE MARKO MARULIĆ U KNINU</v>
      </c>
    </row>
    <row r="44" spans="1:8">
      <c r="A44" s="282">
        <v>559</v>
      </c>
      <c r="B44" s="281" t="s">
        <v>3672</v>
      </c>
      <c r="C44" s="268"/>
      <c r="D44" s="268"/>
      <c r="E44" s="260">
        <f>SUMIF('Unos rashoda i izdataka'!$R$3:$R$500,$A44,'Unos rashoda i izdataka'!J$3:J$500)+SUMIF('Unos rashoda P4'!$A$3:$A$501,$A44,'Unos rashoda P4'!H$3:H$501)</f>
        <v>0</v>
      </c>
      <c r="F44" s="260">
        <f>SUMIF('Unos rashoda i izdataka'!$R$3:$R$500,$A44,'Unos rashoda i izdataka'!L$3:L$500)+SUMIF('Unos rashoda P4'!$A$3:$A$501,$A44,'Unos rashoda P4'!J$3:J$501)</f>
        <v>0</v>
      </c>
      <c r="G44" s="260">
        <f>SUMIF('Unos rashoda i izdataka'!$R$3:$R$500,$A44,'Unos rashoda i izdataka'!M$3:M$500)+SUMIF('Unos rashoda P4'!$A$3:$A$501,$A44,'Unos rashoda P4'!K$3:K$501)</f>
        <v>0</v>
      </c>
      <c r="H44" s="235" t="str">
        <f>'OPĆI DIO'!$C$1</f>
        <v>38438 VELEUČILIŠTE MARKO MARULIĆ U KNINU</v>
      </c>
    </row>
    <row r="45" spans="1:8">
      <c r="A45" s="282">
        <v>561</v>
      </c>
      <c r="B45" s="281" t="s">
        <v>3673</v>
      </c>
      <c r="C45" s="268"/>
      <c r="D45" s="268"/>
      <c r="E45" s="260">
        <f>SUMIF('Unos rashoda i izdataka'!$R$3:$R$500,$A45,'Unos rashoda i izdataka'!J$3:J$500)+SUMIF('Unos rashoda P4'!$A$3:$A$501,$A45,'Unos rashoda P4'!H$3:H$501)</f>
        <v>0</v>
      </c>
      <c r="F45" s="260">
        <f>SUMIF('Unos rashoda i izdataka'!$R$3:$R$500,$A45,'Unos rashoda i izdataka'!L$3:L$500)+SUMIF('Unos rashoda P4'!$A$3:$A$501,$A45,'Unos rashoda P4'!J$3:J$501)</f>
        <v>0</v>
      </c>
      <c r="G45" s="260">
        <f>SUMIF('Unos rashoda i izdataka'!$R$3:$R$500,$A45,'Unos rashoda i izdataka'!M$3:M$500)+SUMIF('Unos rashoda P4'!$A$3:$A$501,$A45,'Unos rashoda P4'!K$3:K$501)</f>
        <v>0</v>
      </c>
      <c r="H45" s="235" t="str">
        <f>'OPĆI DIO'!$C$1</f>
        <v>38438 VELEUČILIŠTE MARKO MARULIĆ U KNINU</v>
      </c>
    </row>
    <row r="46" spans="1:8" ht="20.25" customHeight="1">
      <c r="A46" s="282">
        <v>563</v>
      </c>
      <c r="B46" s="281" t="s">
        <v>3674</v>
      </c>
      <c r="C46" s="268"/>
      <c r="D46" s="268"/>
      <c r="E46" s="260">
        <f>SUMIF('Unos rashoda i izdataka'!$R$3:$R$500,$A46,'Unos rashoda i izdataka'!J$3:J$500)+SUMIF('Unos rashoda P4'!$A$3:$A$501,$A46,'Unos rashoda P4'!H$3:H$501)</f>
        <v>0</v>
      </c>
      <c r="F46" s="260">
        <f>SUMIF('Unos rashoda i izdataka'!$R$3:$R$500,$A46,'Unos rashoda i izdataka'!L$3:L$500)+SUMIF('Unos rashoda P4'!$A$3:$A$501,$A46,'Unos rashoda P4'!J$3:J$501)</f>
        <v>0</v>
      </c>
      <c r="G46" s="260">
        <f>SUMIF('Unos rashoda i izdataka'!$R$3:$R$500,$A46,'Unos rashoda i izdataka'!M$3:M$500)+SUMIF('Unos rashoda P4'!$A$3:$A$501,$A46,'Unos rashoda P4'!K$3:K$501)</f>
        <v>0</v>
      </c>
      <c r="H46" s="235" t="str">
        <f>'OPĆI DIO'!$C$1</f>
        <v>38438 VELEUČILIŠTE MARKO MARULIĆ U KNINU</v>
      </c>
    </row>
    <row r="47" spans="1:8" ht="28.8">
      <c r="A47" s="282">
        <v>573</v>
      </c>
      <c r="B47" s="281" t="s">
        <v>974</v>
      </c>
      <c r="C47" s="268"/>
      <c r="D47" s="268"/>
      <c r="E47" s="260">
        <f>SUMIF('Unos rashoda i izdataka'!$R$3:$R$500,$A47,'Unos rashoda i izdataka'!J$3:J$500)+SUMIF('Unos rashoda P4'!$A$3:$A$501,$A47,'Unos rashoda P4'!H$3:H$501)</f>
        <v>0</v>
      </c>
      <c r="F47" s="260">
        <f>SUMIF('Unos rashoda i izdataka'!$R$3:$R$500,$A47,'Unos rashoda i izdataka'!L$3:L$500)+SUMIF('Unos rashoda P4'!$A$3:$A$501,$A47,'Unos rashoda P4'!J$3:J$501)</f>
        <v>0</v>
      </c>
      <c r="G47" s="260">
        <f>SUMIF('Unos rashoda i izdataka'!$R$3:$R$500,$A47,'Unos rashoda i izdataka'!M$3:M$500)+SUMIF('Unos rashoda P4'!$A$3:$A$501,$A47,'Unos rashoda P4'!K$3:K$501)</f>
        <v>0</v>
      </c>
      <c r="H47" s="235" t="str">
        <f>'OPĆI DIO'!$C$1</f>
        <v>38438 VELEUČILIŠTE MARKO MARULIĆ U KNINU</v>
      </c>
    </row>
    <row r="48" spans="1:8">
      <c r="A48" s="282">
        <v>581</v>
      </c>
      <c r="B48" s="281" t="s">
        <v>3675</v>
      </c>
      <c r="C48" s="268"/>
      <c r="D48" s="268"/>
      <c r="E48" s="260">
        <f>SUMIF('Unos rashoda i izdataka'!$R$3:$R$500,$A48,'Unos rashoda i izdataka'!J$3:J$500)+SUMIF('Unos rashoda P4'!$A$3:$A$501,$A48,'Unos rashoda P4'!H$3:H$501)</f>
        <v>0</v>
      </c>
      <c r="F48" s="260">
        <f>SUMIF('Unos rashoda i izdataka'!$R$3:$R$500,$A48,'Unos rashoda i izdataka'!L$3:L$500)+SUMIF('Unos rashoda P4'!$A$3:$A$501,$A48,'Unos rashoda P4'!J$3:J$501)</f>
        <v>0</v>
      </c>
      <c r="G48" s="260">
        <f>SUMIF('Unos rashoda i izdataka'!$R$3:$R$500,$A48,'Unos rashoda i izdataka'!M$3:M$500)+SUMIF('Unos rashoda P4'!$A$3:$A$501,$A48,'Unos rashoda P4'!K$3:K$501)</f>
        <v>0</v>
      </c>
      <c r="H48" s="235" t="str">
        <f>'OPĆI DIO'!$C$1</f>
        <v>38438 VELEUČILIŠTE MARKO MARULIĆ U KNINU</v>
      </c>
    </row>
    <row r="49" spans="1:8" s="266" customFormat="1">
      <c r="A49" s="311">
        <v>6</v>
      </c>
      <c r="B49" s="278" t="s">
        <v>3676</v>
      </c>
      <c r="C49" s="229">
        <f>+C50+C51</f>
        <v>0</v>
      </c>
      <c r="D49" s="229">
        <f>+D50+D51</f>
        <v>0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38438 VELEUČILIŠTE MARKO MARULIĆ U KNINU</v>
      </c>
    </row>
    <row r="50" spans="1:8">
      <c r="A50" s="282">
        <v>61</v>
      </c>
      <c r="B50" s="281" t="s">
        <v>3677</v>
      </c>
      <c r="C50" s="268"/>
      <c r="D50" s="268"/>
      <c r="E50" s="260">
        <f>SUMIF('Unos rashoda i izdataka'!$R$3:$R$500,$A50,'Unos rashoda i izdataka'!J$3:J$500)+SUMIF('Unos rashoda P4'!$A$3:$A$501,$A50,'Unos rashoda P4'!H$3:H$501)</f>
        <v>0</v>
      </c>
      <c r="F50" s="260">
        <f>SUMIF('Unos rashoda i izdataka'!$R$3:$R$500,$A50,'Unos rashoda i izdataka'!L$3:L$500)+SUMIF('Unos rashoda P4'!$A$3:$A$501,$A50,'Unos rashoda P4'!J$3:J$501)</f>
        <v>0</v>
      </c>
      <c r="G50" s="260">
        <f>SUMIF('Unos rashoda i izdataka'!$R$3:$R$500,$A50,'Unos rashoda i izdataka'!M$3:M$500)+SUMIF('Unos rashoda P4'!$A$3:$A$501,$A50,'Unos rashoda P4'!K$3:K$501)</f>
        <v>0</v>
      </c>
      <c r="H50" s="235" t="str">
        <f>'OPĆI DIO'!$C$1</f>
        <v>38438 VELEUČILIŠTE MARKO MARULIĆ U KNINU</v>
      </c>
    </row>
    <row r="51" spans="1:8">
      <c r="A51" s="282">
        <v>63</v>
      </c>
      <c r="B51" s="281" t="s">
        <v>3678</v>
      </c>
      <c r="C51" s="268"/>
      <c r="D51" s="268"/>
      <c r="E51" s="260">
        <f>SUMIF('Unos rashoda i izdataka'!$R$3:$R$500,$A51,'Unos rashoda i izdataka'!J$3:J$500)+SUMIF('Unos rashoda P4'!$A$3:$A$501,$A51,'Unos rashoda P4'!H$3:H$501)</f>
        <v>0</v>
      </c>
      <c r="F51" s="260">
        <f>SUMIF('Unos rashoda i izdataka'!$R$3:$R$500,$A51,'Unos rashoda i izdataka'!L$3:L$500)+SUMIF('Unos rashoda P4'!$A$3:$A$501,$A51,'Unos rashoda P4'!J$3:J$501)</f>
        <v>0</v>
      </c>
      <c r="G51" s="260">
        <f>SUMIF('Unos rashoda i izdataka'!$R$3:$R$500,$A51,'Unos rashoda i izdataka'!M$3:M$500)+SUMIF('Unos rashoda P4'!$A$3:$A$501,$A51,'Unos rashoda P4'!K$3:K$501)</f>
        <v>0</v>
      </c>
      <c r="H51" s="235" t="str">
        <f>'OPĆI DIO'!$C$1</f>
        <v>38438 VELEUČILIŠTE MARKO MARULIĆ U KNINU</v>
      </c>
    </row>
    <row r="52" spans="1:8" s="266" customFormat="1" ht="27.75" customHeight="1">
      <c r="A52" s="311">
        <v>7</v>
      </c>
      <c r="B52" s="278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38438 VELEUČILIŠTE MARKO MARULIĆ U KNINU</v>
      </c>
    </row>
    <row r="53" spans="1:8" ht="28.8">
      <c r="A53" s="282">
        <v>71</v>
      </c>
      <c r="B53" s="281" t="s">
        <v>3680</v>
      </c>
      <c r="C53" s="268"/>
      <c r="D53" s="268"/>
      <c r="E53" s="260">
        <f>SUMIF('Unos rashoda i izdataka'!$R$3:$R$500,$A53,'Unos rashoda i izdataka'!J$3:J$500)+SUMIF('Unos rashoda P4'!$A$3:$A$501,$A53,'Unos rashoda P4'!H$3:H$501)</f>
        <v>0</v>
      </c>
      <c r="F53" s="260">
        <f>SUMIF('Unos rashoda i izdataka'!$R$3:$R$500,$A53,'Unos rashoda i izdataka'!L$3:L$500)+SUMIF('Unos rashoda P4'!$A$3:$A$501,$A53,'Unos rashoda P4'!J$3:J$501)</f>
        <v>0</v>
      </c>
      <c r="G53" s="260">
        <f>SUMIF('Unos rashoda i izdataka'!$R$3:$R$500,$A53,'Unos rashoda i izdataka'!M$3:M$500)+SUMIF('Unos rashoda P4'!$A$3:$A$501,$A53,'Unos rashoda P4'!K$3:K$501)</f>
        <v>0</v>
      </c>
      <c r="H53" s="235" t="str">
        <f>'OPĆI DIO'!$C$1</f>
        <v>38438 VELEUČILIŠTE MARKO MARULIĆ U KNINU</v>
      </c>
    </row>
    <row r="54" spans="1:8" s="266" customFormat="1">
      <c r="A54" s="311">
        <v>8</v>
      </c>
      <c r="B54" s="278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2">
        <v>810</v>
      </c>
      <c r="B55" s="281" t="s">
        <v>6581</v>
      </c>
      <c r="C55" s="268"/>
      <c r="D55" s="268"/>
      <c r="E55" s="260">
        <f>SUMIF('Unos rashoda i izdataka'!$R$3:$R$500,$A55,'Unos rashoda i izdataka'!J$3:J$500)+SUMIF('Unos rashoda P4'!$A$3:$A$501,$A55,'Unos rashoda P4'!H$3:H$501)</f>
        <v>0</v>
      </c>
      <c r="F55" s="260">
        <f>SUMIF('Unos rashoda i izdataka'!$R$3:$R$500,$A55,'Unos rashoda i izdataka'!L$3:L$500)+SUMIF('Unos rashoda P4'!$A$3:$A$501,$A55,'Unos rashoda P4'!J$3:J$501)</f>
        <v>0</v>
      </c>
      <c r="G55" s="260">
        <f>SUMIF('Unos rashoda i izdataka'!$R$3:$R$500,$A55,'Unos rashoda i izdataka'!M$3:M$500)+SUMIF('Unos rashoda P4'!$A$3:$A$501,$A55,'Unos rashoda P4'!K$3:K$501)</f>
        <v>0</v>
      </c>
      <c r="H55" s="235"/>
    </row>
    <row r="56" spans="1:8">
      <c r="A56" s="282">
        <v>815</v>
      </c>
      <c r="B56" s="281" t="s">
        <v>4536</v>
      </c>
      <c r="C56" s="268"/>
      <c r="D56" s="268"/>
      <c r="E56" s="260">
        <f>SUMIF('Unos rashoda i izdataka'!$R$3:$R$500,$A56,'Unos rashoda i izdataka'!J$3:J$500)+SUMIF('Unos rashoda P4'!$A$3:$A$501,$A56,'Unos rashoda P4'!H$3:H$501)</f>
        <v>0</v>
      </c>
      <c r="F56" s="260">
        <f>SUMIF('Unos rashoda i izdataka'!$R$3:$R$500,$A56,'Unos rashoda i izdataka'!L$3:L$500)+SUMIF('Unos rashoda P4'!$A$3:$A$501,$A56,'Unos rashoda P4'!J$3:J$501)</f>
        <v>0</v>
      </c>
      <c r="G56" s="260">
        <f>SUMIF('Unos rashoda i izdataka'!$R$3:$R$500,$A56,'Unos rashoda i izdataka'!M$3:M$500)+SUMIF('Unos rashoda P4'!$A$3:$A$501,$A56,'Unos rashoda P4'!K$3:K$501)</f>
        <v>0</v>
      </c>
      <c r="H56" s="235"/>
    </row>
    <row r="57" spans="1:8"/>
    <row r="58" spans="1:8"/>
    <row r="59" spans="1:8"/>
  </sheetData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44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0" defaultRowHeight="14.4" zeroHeight="1"/>
  <cols>
    <col min="1" max="1" width="9.33203125" style="155" bestFit="1" customWidth="1"/>
    <col min="2" max="2" width="41.88671875" style="142" customWidth="1"/>
    <col min="3" max="4" width="17.6640625" style="142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99" t="s">
        <v>2889</v>
      </c>
      <c r="B1" s="399"/>
      <c r="C1" s="399"/>
      <c r="D1" s="399"/>
      <c r="E1" s="399"/>
      <c r="F1" s="399"/>
      <c r="G1" s="399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7.6">
      <c r="A4" s="22" t="s">
        <v>2888</v>
      </c>
      <c r="B4" s="2" t="s">
        <v>2894</v>
      </c>
      <c r="C4" s="2" t="s">
        <v>3701</v>
      </c>
      <c r="D4" s="2" t="s">
        <v>3702</v>
      </c>
      <c r="E4" s="2" t="s">
        <v>3705</v>
      </c>
      <c r="F4" s="2" t="s">
        <v>3706</v>
      </c>
      <c r="G4" s="2" t="s">
        <v>3707</v>
      </c>
    </row>
    <row r="5" spans="1:192" s="273" customFormat="1" ht="28.5" customHeight="1">
      <c r="A5" s="271"/>
      <c r="B5" s="271" t="s">
        <v>2890</v>
      </c>
      <c r="C5" s="272">
        <f>+C6+C15+C21+C28+C38+C45+C52+C59+C66+C75</f>
        <v>1604891</v>
      </c>
      <c r="D5" s="272">
        <f>+D6+D15+D21+D28+D38+D45+D52+D59+D66+D75</f>
        <v>1827714</v>
      </c>
      <c r="E5" s="272">
        <f>+E6+E15+E21+E28+E38+E45+E52+E59+E66+E75</f>
        <v>2157549</v>
      </c>
      <c r="F5" s="272">
        <f>+F6+F15+F21+F28+F38+F45+F52+F59+F66+F75</f>
        <v>2163540</v>
      </c>
      <c r="G5" s="272">
        <f>+G6+G15+G21+G28+G38+G45+G52+G59+G66+G75</f>
        <v>2134037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38438 VELEUČILIŠTE MARKO MARULIĆ U KNINU</v>
      </c>
    </row>
    <row r="7" spans="1:192" ht="27.6">
      <c r="A7" s="154">
        <v>11</v>
      </c>
      <c r="B7" s="25" t="s">
        <v>2892</v>
      </c>
      <c r="C7" s="267"/>
      <c r="D7" s="267"/>
      <c r="E7" s="267">
        <f>SUMIF('Unos rashoda i izdataka'!$S$3:$S$500,'A.3 RASHODI FUNK'!$A7,'Unos rashoda i izdataka'!J$3:J$500)+SUMIF('Unos rashoda P4'!$U$3:$U$501,'A.3 RASHODI FUNK'!$A7,'Unos rashoda P4'!H$3:H$501)</f>
        <v>0</v>
      </c>
      <c r="F7" s="267">
        <f>SUMIF('Unos rashoda i izdataka'!$S$3:$S$500,'A.3 RASHODI FUNK'!$A7,'Unos rashoda i izdataka'!L$3:L$500)+SUMIF('Unos rashoda P4'!$U$3:$U$501,'A.3 RASHODI FUNK'!$A7,'Unos rashoda P4'!J$3:J$501)</f>
        <v>0</v>
      </c>
      <c r="G7" s="267">
        <f>SUMIF('Unos rashoda i izdataka'!$S$3:$S$500,'A.3 RASHODI FUNK'!$A7,'Unos rashoda i izdataka'!M$3:M$500)+SUMIF('Unos rashoda P4'!$U$3:$U$501,'A.3 RASHODI FUNK'!$A7,'Unos rashoda P4'!K$3:K$501)</f>
        <v>0</v>
      </c>
      <c r="H7" s="235" t="str">
        <f>'OPĆI DIO'!$C$1</f>
        <v>38438 VELEUČILIŠTE MARKO MARULIĆ U KNINU</v>
      </c>
    </row>
    <row r="8" spans="1:192">
      <c r="A8" s="154">
        <v>12</v>
      </c>
      <c r="B8" s="25" t="s">
        <v>2893</v>
      </c>
      <c r="C8" s="267"/>
      <c r="D8" s="267"/>
      <c r="E8" s="267">
        <f>SUMIF('Unos rashoda i izdataka'!$S$3:$S$500,'A.3 RASHODI FUNK'!$A8,'Unos rashoda i izdataka'!J$3:J$500)+SUMIF('Unos rashoda P4'!$U$3:$U$501,'A.3 RASHODI FUNK'!$A8,'Unos rashoda P4'!H$3:H$501)</f>
        <v>0</v>
      </c>
      <c r="F8" s="267">
        <f>SUMIF('Unos rashoda i izdataka'!$S$3:$S$500,'A.3 RASHODI FUNK'!$A8,'Unos rashoda i izdataka'!L$3:L$500)+SUMIF('Unos rashoda P4'!$U$3:$U$501,'A.3 RASHODI FUNK'!$A8,'Unos rashoda P4'!J$3:J$501)</f>
        <v>0</v>
      </c>
      <c r="G8" s="267">
        <f>SUMIF('Unos rashoda i izdataka'!$S$3:$S$500,'A.3 RASHODI FUNK'!$A8,'Unos rashoda i izdataka'!M$3:M$500)+SUMIF('Unos rashoda P4'!$U$3:$U$501,'A.3 RASHODI FUNK'!$A8,'Unos rashoda P4'!K$3:K$501)</f>
        <v>0</v>
      </c>
      <c r="H8" s="235" t="str">
        <f>'OPĆI DIO'!$C$1</f>
        <v>38438 VELEUČILIŠTE MARKO MARULIĆ U KNINU</v>
      </c>
    </row>
    <row r="9" spans="1:192">
      <c r="A9" s="154">
        <v>13</v>
      </c>
      <c r="B9" s="25" t="s">
        <v>2895</v>
      </c>
      <c r="C9" s="267"/>
      <c r="D9" s="267"/>
      <c r="E9" s="267">
        <f>SUMIF('Unos rashoda i izdataka'!$S$3:$S$500,'A.3 RASHODI FUNK'!$A9,'Unos rashoda i izdataka'!J$3:J$500)+SUMIF('Unos rashoda P4'!$U$3:$U$501,'A.3 RASHODI FUNK'!$A9,'Unos rashoda P4'!H$3:H$501)</f>
        <v>0</v>
      </c>
      <c r="F9" s="267">
        <f>SUMIF('Unos rashoda i izdataka'!$S$3:$S$500,'A.3 RASHODI FUNK'!$A9,'Unos rashoda i izdataka'!L$3:L$500)+SUMIF('Unos rashoda P4'!$U$3:$U$501,'A.3 RASHODI FUNK'!$A9,'Unos rashoda P4'!J$3:J$501)</f>
        <v>0</v>
      </c>
      <c r="G9" s="267">
        <f>SUMIF('Unos rashoda i izdataka'!$S$3:$S$500,'A.3 RASHODI FUNK'!$A9,'Unos rashoda i izdataka'!M$3:M$500)+SUMIF('Unos rashoda P4'!$U$3:$U$501,'A.3 RASHODI FUNK'!$A9,'Unos rashoda P4'!K$3:K$501)</f>
        <v>0</v>
      </c>
      <c r="H9" s="235" t="str">
        <f>'OPĆI DIO'!$C$1</f>
        <v>38438 VELEUČILIŠTE MARKO MARULIĆ U KNINU</v>
      </c>
    </row>
    <row r="10" spans="1:192">
      <c r="A10" s="154">
        <v>14</v>
      </c>
      <c r="B10" s="25" t="s">
        <v>2945</v>
      </c>
      <c r="C10" s="267"/>
      <c r="D10" s="267"/>
      <c r="E10" s="267">
        <f>SUMIF('Unos rashoda i izdataka'!$S$3:$S$500,'A.3 RASHODI FUNK'!$A10,'Unos rashoda i izdataka'!J$3:J$500)+SUMIF('Unos rashoda P4'!$U$3:$U$501,'A.3 RASHODI FUNK'!$A10,'Unos rashoda P4'!H$3:H$501)</f>
        <v>0</v>
      </c>
      <c r="F10" s="267">
        <f>SUMIF('Unos rashoda i izdataka'!$S$3:$S$500,'A.3 RASHODI FUNK'!$A10,'Unos rashoda i izdataka'!L$3:L$500)+SUMIF('Unos rashoda P4'!$U$3:$U$501,'A.3 RASHODI FUNK'!$A10,'Unos rashoda P4'!J$3:J$501)</f>
        <v>0</v>
      </c>
      <c r="G10" s="267">
        <f>SUMIF('Unos rashoda i izdataka'!$S$3:$S$500,'A.3 RASHODI FUNK'!$A10,'Unos rashoda i izdataka'!M$3:M$500)+SUMIF('Unos rashoda P4'!$U$3:$U$501,'A.3 RASHODI FUNK'!$A10,'Unos rashoda P4'!K$3:K$501)</f>
        <v>0</v>
      </c>
      <c r="H10" s="235" t="str">
        <f>'OPĆI DIO'!$C$1</f>
        <v>38438 VELEUČILIŠTE MARKO MARULIĆ U KNINU</v>
      </c>
    </row>
    <row r="11" spans="1:192">
      <c r="A11" s="154">
        <v>15</v>
      </c>
      <c r="B11" s="25" t="s">
        <v>2902</v>
      </c>
      <c r="C11" s="267"/>
      <c r="D11" s="267"/>
      <c r="E11" s="267">
        <f>SUMIF('Unos rashoda i izdataka'!$S$3:$S$500,'A.3 RASHODI FUNK'!$A11,'Unos rashoda i izdataka'!J$3:J$500)+SUMIF('Unos rashoda P4'!$U$3:$U$501,'A.3 RASHODI FUNK'!$A11,'Unos rashoda P4'!H$3:H$501)</f>
        <v>0</v>
      </c>
      <c r="F11" s="267">
        <f>SUMIF('Unos rashoda i izdataka'!$S$3:$S$500,'A.3 RASHODI FUNK'!$A11,'Unos rashoda i izdataka'!L$3:L$500)+SUMIF('Unos rashoda P4'!$U$3:$U$501,'A.3 RASHODI FUNK'!$A11,'Unos rashoda P4'!J$3:J$501)</f>
        <v>0</v>
      </c>
      <c r="G11" s="267">
        <f>SUMIF('Unos rashoda i izdataka'!$S$3:$S$500,'A.3 RASHODI FUNK'!$A11,'Unos rashoda i izdataka'!M$3:M$500)+SUMIF('Unos rashoda P4'!$U$3:$U$501,'A.3 RASHODI FUNK'!$A11,'Unos rashoda P4'!K$3:K$501)</f>
        <v>0</v>
      </c>
      <c r="H11" s="235" t="str">
        <f>'OPĆI DIO'!$C$1</f>
        <v>38438 VELEUČILIŠTE MARKO MARULIĆ U KNINU</v>
      </c>
    </row>
    <row r="12" spans="1:192">
      <c r="A12" s="154">
        <v>16</v>
      </c>
      <c r="B12" s="25" t="s">
        <v>2946</v>
      </c>
      <c r="C12" s="267"/>
      <c r="D12" s="267"/>
      <c r="E12" s="267">
        <f>SUMIF('Unos rashoda i izdataka'!$S$3:$S$500,'A.3 RASHODI FUNK'!$A12,'Unos rashoda i izdataka'!J$3:J$500)+SUMIF('Unos rashoda P4'!$U$3:$U$501,'A.3 RASHODI FUNK'!$A12,'Unos rashoda P4'!H$3:H$501)</f>
        <v>0</v>
      </c>
      <c r="F12" s="267">
        <f>SUMIF('Unos rashoda i izdataka'!$S$3:$S$500,'A.3 RASHODI FUNK'!$A12,'Unos rashoda i izdataka'!L$3:L$500)+SUMIF('Unos rashoda P4'!$U$3:$U$501,'A.3 RASHODI FUNK'!$A12,'Unos rashoda P4'!J$3:J$501)</f>
        <v>0</v>
      </c>
      <c r="G12" s="267">
        <f>SUMIF('Unos rashoda i izdataka'!$S$3:$S$500,'A.3 RASHODI FUNK'!$A12,'Unos rashoda i izdataka'!M$3:M$500)+SUMIF('Unos rashoda P4'!$U$3:$U$501,'A.3 RASHODI FUNK'!$A12,'Unos rashoda P4'!K$3:K$501)</f>
        <v>0</v>
      </c>
      <c r="H12" s="235" t="str">
        <f>'OPĆI DIO'!$C$1</f>
        <v>38438 VELEUČILIŠTE MARKO MARULIĆ U KNINU</v>
      </c>
    </row>
    <row r="13" spans="1:192">
      <c r="A13" s="154">
        <v>17</v>
      </c>
      <c r="B13" s="25" t="s">
        <v>2947</v>
      </c>
      <c r="C13" s="267"/>
      <c r="D13" s="267"/>
      <c r="E13" s="267">
        <f>SUMIF('Unos rashoda i izdataka'!$S$3:$S$500,'A.3 RASHODI FUNK'!$A13,'Unos rashoda i izdataka'!J$3:J$500)+SUMIF('Unos rashoda P4'!$U$3:$U$501,'A.3 RASHODI FUNK'!$A13,'Unos rashoda P4'!H$3:H$501)</f>
        <v>0</v>
      </c>
      <c r="F13" s="267">
        <f>SUMIF('Unos rashoda i izdataka'!$S$3:$S$500,'A.3 RASHODI FUNK'!$A13,'Unos rashoda i izdataka'!L$3:L$500)+SUMIF('Unos rashoda P4'!$U$3:$U$501,'A.3 RASHODI FUNK'!$A13,'Unos rashoda P4'!J$3:J$501)</f>
        <v>0</v>
      </c>
      <c r="G13" s="267">
        <f>SUMIF('Unos rashoda i izdataka'!$S$3:$S$500,'A.3 RASHODI FUNK'!$A13,'Unos rashoda i izdataka'!M$3:M$500)+SUMIF('Unos rashoda P4'!$U$3:$U$501,'A.3 RASHODI FUNK'!$A13,'Unos rashoda P4'!K$3:K$501)</f>
        <v>0</v>
      </c>
      <c r="H13" s="235" t="str">
        <f>'OPĆI DIO'!$C$1</f>
        <v>38438 VELEUČILIŠTE MARKO MARULIĆ U KNINU</v>
      </c>
    </row>
    <row r="14" spans="1:192" ht="27.6">
      <c r="A14" s="154">
        <v>18</v>
      </c>
      <c r="B14" s="25" t="s">
        <v>2914</v>
      </c>
      <c r="C14" s="267"/>
      <c r="D14" s="267"/>
      <c r="E14" s="267">
        <f>SUMIF('Unos rashoda i izdataka'!$S$3:$S$500,'A.3 RASHODI FUNK'!$A14,'Unos rashoda i izdataka'!J$3:J$500)+SUMIF('Unos rashoda P4'!$U$3:$U$501,'A.3 RASHODI FUNK'!$A14,'Unos rashoda P4'!H$3:H$501)</f>
        <v>0</v>
      </c>
      <c r="F14" s="267">
        <f>SUMIF('Unos rashoda i izdataka'!$S$3:$S$500,'A.3 RASHODI FUNK'!$A14,'Unos rashoda i izdataka'!L$3:L$500)+SUMIF('Unos rashoda P4'!$U$3:$U$501,'A.3 RASHODI FUNK'!$A14,'Unos rashoda P4'!J$3:J$501)</f>
        <v>0</v>
      </c>
      <c r="G14" s="267">
        <f>SUMIF('Unos rashoda i izdataka'!$S$3:$S$500,'A.3 RASHODI FUNK'!$A14,'Unos rashoda i izdataka'!M$3:M$500)+SUMIF('Unos rashoda P4'!$U$3:$U$501,'A.3 RASHODI FUNK'!$A14,'Unos rashoda P4'!K$3:K$501)</f>
        <v>0</v>
      </c>
      <c r="H14" s="235" t="str">
        <f>'OPĆI DIO'!$C$1</f>
        <v>38438 VELEUČILIŠTE MARKO MARULIĆ U KNINU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38438 VELEUČILIŠTE MARKO MARULIĆ U KNINU</v>
      </c>
    </row>
    <row r="16" spans="1:192">
      <c r="A16" s="154">
        <v>21</v>
      </c>
      <c r="B16" s="25" t="s">
        <v>2949</v>
      </c>
      <c r="C16" s="267"/>
      <c r="D16" s="267"/>
      <c r="E16" s="267">
        <f>SUMIF('Unos rashoda i izdataka'!$S$3:$S$500,'A.3 RASHODI FUNK'!$A16,'Unos rashoda i izdataka'!J$3:J$500)+SUMIF('Unos rashoda P4'!$U$3:$U$501,'A.3 RASHODI FUNK'!$A16,'Unos rashoda P4'!H$3:H$501)</f>
        <v>0</v>
      </c>
      <c r="F16" s="267">
        <f>SUMIF('Unos rashoda i izdataka'!$S$3:$S$500,'A.3 RASHODI FUNK'!$A16,'Unos rashoda i izdataka'!L$3:L$500)+SUMIF('Unos rashoda P4'!$U$3:$U$501,'A.3 RASHODI FUNK'!$A16,'Unos rashoda P4'!J$3:J$501)</f>
        <v>0</v>
      </c>
      <c r="G16" s="267">
        <f>SUMIF('Unos rashoda i izdataka'!$S$3:$S$500,'A.3 RASHODI FUNK'!$A16,'Unos rashoda i izdataka'!M$3:M$500)+SUMIF('Unos rashoda P4'!$U$3:$U$501,'A.3 RASHODI FUNK'!$A16,'Unos rashoda P4'!K$3:K$501)</f>
        <v>0</v>
      </c>
      <c r="H16" s="235" t="str">
        <f>'OPĆI DIO'!$C$1</f>
        <v>38438 VELEUČILIŠTE MARKO MARULIĆ U KNINU</v>
      </c>
    </row>
    <row r="17" spans="1:8">
      <c r="A17" s="154">
        <v>22</v>
      </c>
      <c r="B17" s="25" t="s">
        <v>2950</v>
      </c>
      <c r="C17" s="267"/>
      <c r="D17" s="267"/>
      <c r="E17" s="267">
        <f>SUMIF('Unos rashoda i izdataka'!$S$3:$S$500,'A.3 RASHODI FUNK'!$A17,'Unos rashoda i izdataka'!J$3:J$500)+SUMIF('Unos rashoda P4'!$U$3:$U$501,'A.3 RASHODI FUNK'!$A17,'Unos rashoda P4'!H$3:H$501)</f>
        <v>0</v>
      </c>
      <c r="F17" s="267">
        <f>SUMIF('Unos rashoda i izdataka'!$S$3:$S$500,'A.3 RASHODI FUNK'!$A17,'Unos rashoda i izdataka'!L$3:L$500)+SUMIF('Unos rashoda P4'!$U$3:$U$501,'A.3 RASHODI FUNK'!$A17,'Unos rashoda P4'!J$3:J$501)</f>
        <v>0</v>
      </c>
      <c r="G17" s="267">
        <f>SUMIF('Unos rashoda i izdataka'!$S$3:$S$500,'A.3 RASHODI FUNK'!$A17,'Unos rashoda i izdataka'!M$3:M$500)+SUMIF('Unos rashoda P4'!$U$3:$U$501,'A.3 RASHODI FUNK'!$A17,'Unos rashoda P4'!K$3:K$501)</f>
        <v>0</v>
      </c>
      <c r="H17" s="235" t="str">
        <f>'OPĆI DIO'!$C$1</f>
        <v>38438 VELEUČILIŠTE MARKO MARULIĆ U KNINU</v>
      </c>
    </row>
    <row r="18" spans="1:8">
      <c r="A18" s="154">
        <v>23</v>
      </c>
      <c r="B18" s="25" t="s">
        <v>2951</v>
      </c>
      <c r="C18" s="267"/>
      <c r="D18" s="267"/>
      <c r="E18" s="267">
        <f>SUMIF('Unos rashoda i izdataka'!$S$3:$S$500,'A.3 RASHODI FUNK'!$A18,'Unos rashoda i izdataka'!J$3:J$500)+SUMIF('Unos rashoda P4'!$U$3:$U$501,'A.3 RASHODI FUNK'!$A18,'Unos rashoda P4'!H$3:H$501)</f>
        <v>0</v>
      </c>
      <c r="F18" s="267">
        <f>SUMIF('Unos rashoda i izdataka'!$S$3:$S$500,'A.3 RASHODI FUNK'!$A18,'Unos rashoda i izdataka'!L$3:L$500)+SUMIF('Unos rashoda P4'!$U$3:$U$501,'A.3 RASHODI FUNK'!$A18,'Unos rashoda P4'!J$3:J$501)</f>
        <v>0</v>
      </c>
      <c r="G18" s="267">
        <f>SUMIF('Unos rashoda i izdataka'!$S$3:$S$500,'A.3 RASHODI FUNK'!$A18,'Unos rashoda i izdataka'!M$3:M$500)+SUMIF('Unos rashoda P4'!$U$3:$U$501,'A.3 RASHODI FUNK'!$A18,'Unos rashoda P4'!K$3:K$501)</f>
        <v>0</v>
      </c>
      <c r="H18" s="235" t="str">
        <f>'OPĆI DIO'!$C$1</f>
        <v>38438 VELEUČILIŠTE MARKO MARULIĆ U KNINU</v>
      </c>
    </row>
    <row r="19" spans="1:8">
      <c r="A19" s="154">
        <v>24</v>
      </c>
      <c r="B19" s="25" t="s">
        <v>2952</v>
      </c>
      <c r="C19" s="267"/>
      <c r="D19" s="267"/>
      <c r="E19" s="267">
        <f>SUMIF('Unos rashoda i izdataka'!$S$3:$S$500,'A.3 RASHODI FUNK'!$A19,'Unos rashoda i izdataka'!J$3:J$500)+SUMIF('Unos rashoda P4'!$U$3:$U$501,'A.3 RASHODI FUNK'!$A19,'Unos rashoda P4'!H$3:H$501)</f>
        <v>0</v>
      </c>
      <c r="F19" s="267">
        <f>SUMIF('Unos rashoda i izdataka'!$S$3:$S$500,'A.3 RASHODI FUNK'!$A19,'Unos rashoda i izdataka'!L$3:L$500)+SUMIF('Unos rashoda P4'!$U$3:$U$501,'A.3 RASHODI FUNK'!$A19,'Unos rashoda P4'!J$3:J$501)</f>
        <v>0</v>
      </c>
      <c r="G19" s="267">
        <f>SUMIF('Unos rashoda i izdataka'!$S$3:$S$500,'A.3 RASHODI FUNK'!$A19,'Unos rashoda i izdataka'!M$3:M$500)+SUMIF('Unos rashoda P4'!$U$3:$U$501,'A.3 RASHODI FUNK'!$A19,'Unos rashoda P4'!K$3:K$501)</f>
        <v>0</v>
      </c>
      <c r="H19" s="235" t="str">
        <f>'OPĆI DIO'!$C$1</f>
        <v>38438 VELEUČILIŠTE MARKO MARULIĆ U KNINU</v>
      </c>
    </row>
    <row r="20" spans="1:8">
      <c r="A20" s="154">
        <v>25</v>
      </c>
      <c r="B20" s="25" t="s">
        <v>2953</v>
      </c>
      <c r="C20" s="267"/>
      <c r="D20" s="267"/>
      <c r="E20" s="267">
        <f>SUMIF('Unos rashoda i izdataka'!$S$3:$S$500,'A.3 RASHODI FUNK'!$A20,'Unos rashoda i izdataka'!J$3:J$500)+SUMIF('Unos rashoda P4'!$U$3:$U$501,'A.3 RASHODI FUNK'!$A20,'Unos rashoda P4'!H$3:H$501)</f>
        <v>0</v>
      </c>
      <c r="F20" s="267">
        <f>SUMIF('Unos rashoda i izdataka'!$S$3:$S$500,'A.3 RASHODI FUNK'!$A20,'Unos rashoda i izdataka'!L$3:L$500)+SUMIF('Unos rashoda P4'!$U$3:$U$501,'A.3 RASHODI FUNK'!$A20,'Unos rashoda P4'!J$3:J$501)</f>
        <v>0</v>
      </c>
      <c r="G20" s="267">
        <f>SUMIF('Unos rashoda i izdataka'!$S$3:$S$500,'A.3 RASHODI FUNK'!$A20,'Unos rashoda i izdataka'!M$3:M$500)+SUMIF('Unos rashoda P4'!$U$3:$U$501,'A.3 RASHODI FUNK'!$A20,'Unos rashoda P4'!K$3:K$501)</f>
        <v>0</v>
      </c>
      <c r="H20" s="235" t="str">
        <f>'OPĆI DIO'!$C$1</f>
        <v>38438 VELEUČILIŠTE MARKO MARULIĆ U KNINU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38438 VELEUČILIŠTE MARKO MARULIĆ U KNINU</v>
      </c>
    </row>
    <row r="22" spans="1:8">
      <c r="A22" s="154">
        <v>31</v>
      </c>
      <c r="B22" s="25" t="s">
        <v>2955</v>
      </c>
      <c r="C22" s="267"/>
      <c r="D22" s="267"/>
      <c r="E22" s="267">
        <f>SUMIF('Unos rashoda i izdataka'!$S$3:$S$500,'A.3 RASHODI FUNK'!$A22,'Unos rashoda i izdataka'!J$3:J$500)+SUMIF('Unos rashoda P4'!$U$3:$U$501,'A.3 RASHODI FUNK'!$A22,'Unos rashoda P4'!H$3:H$501)</f>
        <v>0</v>
      </c>
      <c r="F22" s="267">
        <f>SUMIF('Unos rashoda i izdataka'!$S$3:$S$500,'A.3 RASHODI FUNK'!$A22,'Unos rashoda i izdataka'!L$3:L$500)+SUMIF('Unos rashoda P4'!$U$3:$U$501,'A.3 RASHODI FUNK'!$A22,'Unos rashoda P4'!J$3:J$501)</f>
        <v>0</v>
      </c>
      <c r="G22" s="267">
        <f>SUMIF('Unos rashoda i izdataka'!$S$3:$S$500,'A.3 RASHODI FUNK'!$A22,'Unos rashoda i izdataka'!M$3:M$500)+SUMIF('Unos rashoda P4'!$U$3:$U$501,'A.3 RASHODI FUNK'!$A22,'Unos rashoda P4'!K$3:K$501)</f>
        <v>0</v>
      </c>
      <c r="H22" s="235" t="str">
        <f>'OPĆI DIO'!$C$1</f>
        <v>38438 VELEUČILIŠTE MARKO MARULIĆ U KNINU</v>
      </c>
    </row>
    <row r="23" spans="1:8">
      <c r="A23" s="154">
        <v>32</v>
      </c>
      <c r="B23" s="25" t="s">
        <v>2956</v>
      </c>
      <c r="C23" s="267"/>
      <c r="D23" s="267"/>
      <c r="E23" s="267">
        <f>SUMIF('Unos rashoda i izdataka'!$S$3:$S$500,'A.3 RASHODI FUNK'!$A23,'Unos rashoda i izdataka'!J$3:J$500)+SUMIF('Unos rashoda P4'!$U$3:$U$501,'A.3 RASHODI FUNK'!$A23,'Unos rashoda P4'!H$3:H$501)</f>
        <v>0</v>
      </c>
      <c r="F23" s="267">
        <f>SUMIF('Unos rashoda i izdataka'!$S$3:$S$500,'A.3 RASHODI FUNK'!$A23,'Unos rashoda i izdataka'!L$3:L$500)+SUMIF('Unos rashoda P4'!$U$3:$U$501,'A.3 RASHODI FUNK'!$A23,'Unos rashoda P4'!J$3:J$501)</f>
        <v>0</v>
      </c>
      <c r="G23" s="267">
        <f>SUMIF('Unos rashoda i izdataka'!$S$3:$S$500,'A.3 RASHODI FUNK'!$A23,'Unos rashoda i izdataka'!M$3:M$500)+SUMIF('Unos rashoda P4'!$U$3:$U$501,'A.3 RASHODI FUNK'!$A23,'Unos rashoda P4'!K$3:K$501)</f>
        <v>0</v>
      </c>
      <c r="H23" s="235" t="str">
        <f>'OPĆI DIO'!$C$1</f>
        <v>38438 VELEUČILIŠTE MARKO MARULIĆ U KNINU</v>
      </c>
    </row>
    <row r="24" spans="1:8">
      <c r="A24" s="154">
        <v>33</v>
      </c>
      <c r="B24" s="25" t="s">
        <v>2957</v>
      </c>
      <c r="C24" s="267"/>
      <c r="D24" s="267"/>
      <c r="E24" s="267">
        <f>SUMIF('Unos rashoda i izdataka'!$S$3:$S$500,'A.3 RASHODI FUNK'!$A24,'Unos rashoda i izdataka'!J$3:J$500)+SUMIF('Unos rashoda P4'!$U$3:$U$501,'A.3 RASHODI FUNK'!$A24,'Unos rashoda P4'!H$3:H$501)</f>
        <v>0</v>
      </c>
      <c r="F24" s="267">
        <f>SUMIF('Unos rashoda i izdataka'!$S$3:$S$500,'A.3 RASHODI FUNK'!$A24,'Unos rashoda i izdataka'!L$3:L$500)+SUMIF('Unos rashoda P4'!$U$3:$U$501,'A.3 RASHODI FUNK'!$A24,'Unos rashoda P4'!J$3:J$501)</f>
        <v>0</v>
      </c>
      <c r="G24" s="267">
        <f>SUMIF('Unos rashoda i izdataka'!$S$3:$S$500,'A.3 RASHODI FUNK'!$A24,'Unos rashoda i izdataka'!M$3:M$500)+SUMIF('Unos rashoda P4'!$U$3:$U$501,'A.3 RASHODI FUNK'!$A24,'Unos rashoda P4'!K$3:K$501)</f>
        <v>0</v>
      </c>
      <c r="H24" s="235" t="str">
        <f>'OPĆI DIO'!$C$1</f>
        <v>38438 VELEUČILIŠTE MARKO MARULIĆ U KNINU</v>
      </c>
    </row>
    <row r="25" spans="1:8">
      <c r="A25" s="154">
        <v>34</v>
      </c>
      <c r="B25" s="25" t="s">
        <v>2958</v>
      </c>
      <c r="C25" s="267"/>
      <c r="D25" s="267"/>
      <c r="E25" s="267">
        <f>SUMIF('Unos rashoda i izdataka'!$S$3:$S$500,'A.3 RASHODI FUNK'!$A25,'Unos rashoda i izdataka'!J$3:J$500)+SUMIF('Unos rashoda P4'!$U$3:$U$501,'A.3 RASHODI FUNK'!$A25,'Unos rashoda P4'!H$3:H$501)</f>
        <v>0</v>
      </c>
      <c r="F25" s="267">
        <f>SUMIF('Unos rashoda i izdataka'!$S$3:$S$500,'A.3 RASHODI FUNK'!$A25,'Unos rashoda i izdataka'!L$3:L$500)+SUMIF('Unos rashoda P4'!$U$3:$U$501,'A.3 RASHODI FUNK'!$A25,'Unos rashoda P4'!J$3:J$501)</f>
        <v>0</v>
      </c>
      <c r="G25" s="267">
        <f>SUMIF('Unos rashoda i izdataka'!$S$3:$S$500,'A.3 RASHODI FUNK'!$A25,'Unos rashoda i izdataka'!M$3:M$500)+SUMIF('Unos rashoda P4'!$U$3:$U$501,'A.3 RASHODI FUNK'!$A25,'Unos rashoda P4'!K$3:K$501)</f>
        <v>0</v>
      </c>
      <c r="H25" s="235" t="str">
        <f>'OPĆI DIO'!$C$1</f>
        <v>38438 VELEUČILIŠTE MARKO MARULIĆ U KNINU</v>
      </c>
    </row>
    <row r="26" spans="1:8">
      <c r="A26" s="154">
        <v>35</v>
      </c>
      <c r="B26" s="25" t="s">
        <v>2959</v>
      </c>
      <c r="C26" s="267"/>
      <c r="D26" s="267"/>
      <c r="E26" s="267">
        <f>SUMIF('Unos rashoda i izdataka'!$S$3:$S$500,'A.3 RASHODI FUNK'!$A26,'Unos rashoda i izdataka'!J$3:J$500)+SUMIF('Unos rashoda P4'!$U$3:$U$501,'A.3 RASHODI FUNK'!$A26,'Unos rashoda P4'!H$3:H$501)</f>
        <v>0</v>
      </c>
      <c r="F26" s="267">
        <f>SUMIF('Unos rashoda i izdataka'!$S$3:$S$500,'A.3 RASHODI FUNK'!$A26,'Unos rashoda i izdataka'!L$3:L$500)+SUMIF('Unos rashoda P4'!$U$3:$U$501,'A.3 RASHODI FUNK'!$A26,'Unos rashoda P4'!J$3:J$501)</f>
        <v>0</v>
      </c>
      <c r="G26" s="267">
        <f>SUMIF('Unos rashoda i izdataka'!$S$3:$S$500,'A.3 RASHODI FUNK'!$A26,'Unos rashoda i izdataka'!M$3:M$500)+SUMIF('Unos rashoda P4'!$U$3:$U$501,'A.3 RASHODI FUNK'!$A26,'Unos rashoda P4'!K$3:K$501)</f>
        <v>0</v>
      </c>
      <c r="H26" s="235" t="str">
        <f>'OPĆI DIO'!$C$1</f>
        <v>38438 VELEUČILIŠTE MARKO MARULIĆ U KNINU</v>
      </c>
    </row>
    <row r="27" spans="1:8" ht="27.6">
      <c r="A27" s="154">
        <v>36</v>
      </c>
      <c r="B27" s="25" t="s">
        <v>2960</v>
      </c>
      <c r="C27" s="267"/>
      <c r="D27" s="267"/>
      <c r="E27" s="267">
        <f>SUMIF('Unos rashoda i izdataka'!$S$3:$S$500,'A.3 RASHODI FUNK'!$A27,'Unos rashoda i izdataka'!J$3:J$500)+SUMIF('Unos rashoda P4'!$U$3:$U$501,'A.3 RASHODI FUNK'!$A27,'Unos rashoda P4'!H$3:H$501)</f>
        <v>0</v>
      </c>
      <c r="F27" s="267">
        <f>SUMIF('Unos rashoda i izdataka'!$S$3:$S$500,'A.3 RASHODI FUNK'!$A27,'Unos rashoda i izdataka'!L$3:L$500)+SUMIF('Unos rashoda P4'!$U$3:$U$501,'A.3 RASHODI FUNK'!$A27,'Unos rashoda P4'!J$3:J$501)</f>
        <v>0</v>
      </c>
      <c r="G27" s="267">
        <f>SUMIF('Unos rashoda i izdataka'!$S$3:$S$500,'A.3 RASHODI FUNK'!$A27,'Unos rashoda i izdataka'!M$3:M$500)+SUMIF('Unos rashoda P4'!$U$3:$U$501,'A.3 RASHODI FUNK'!$A27,'Unos rashoda P4'!K$3:K$501)</f>
        <v>0</v>
      </c>
      <c r="H27" s="235" t="str">
        <f>'OPĆI DIO'!$C$1</f>
        <v>38438 VELEUČILIŠTE MARKO MARULIĆ U KNINU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38438 VELEUČILIŠTE MARKO MARULIĆ U KNINU</v>
      </c>
    </row>
    <row r="29" spans="1:8">
      <c r="A29" s="154">
        <v>41</v>
      </c>
      <c r="B29" s="25" t="s">
        <v>2962</v>
      </c>
      <c r="C29" s="267"/>
      <c r="D29" s="267"/>
      <c r="E29" s="267">
        <f>SUMIF('Unos rashoda i izdataka'!$S$3:$S$500,'A.3 RASHODI FUNK'!$A29,'Unos rashoda i izdataka'!J$3:J$500)+SUMIF('Unos rashoda P4'!$U$3:$U$501,'A.3 RASHODI FUNK'!$A29,'Unos rashoda P4'!H$3:H$501)</f>
        <v>0</v>
      </c>
      <c r="F29" s="267">
        <f>SUMIF('Unos rashoda i izdataka'!$S$3:$S$500,'A.3 RASHODI FUNK'!$A29,'Unos rashoda i izdataka'!L$3:L$500)+SUMIF('Unos rashoda P4'!$U$3:$U$501,'A.3 RASHODI FUNK'!$A29,'Unos rashoda P4'!J$3:J$501)</f>
        <v>0</v>
      </c>
      <c r="G29" s="267">
        <f>SUMIF('Unos rashoda i izdataka'!$S$3:$S$500,'A.3 RASHODI FUNK'!$A29,'Unos rashoda i izdataka'!M$3:M$500)+SUMIF('Unos rashoda P4'!$U$3:$U$501,'A.3 RASHODI FUNK'!$A29,'Unos rashoda P4'!K$3:K$501)</f>
        <v>0</v>
      </c>
      <c r="H29" s="235" t="str">
        <f>'OPĆI DIO'!$C$1</f>
        <v>38438 VELEUČILIŠTE MARKO MARULIĆ U KNINU</v>
      </c>
    </row>
    <row r="30" spans="1:8">
      <c r="A30" s="154">
        <v>42</v>
      </c>
      <c r="B30" s="25" t="s">
        <v>2963</v>
      </c>
      <c r="C30" s="267"/>
      <c r="D30" s="267"/>
      <c r="E30" s="267">
        <f>SUMIF('Unos rashoda i izdataka'!$S$3:$S$500,'A.3 RASHODI FUNK'!$A30,'Unos rashoda i izdataka'!J$3:J$500)+SUMIF('Unos rashoda P4'!$U$3:$U$501,'A.3 RASHODI FUNK'!$A30,'Unos rashoda P4'!H$3:H$501)</f>
        <v>0</v>
      </c>
      <c r="F30" s="267">
        <f>SUMIF('Unos rashoda i izdataka'!$S$3:$S$500,'A.3 RASHODI FUNK'!$A30,'Unos rashoda i izdataka'!L$3:L$500)+SUMIF('Unos rashoda P4'!$U$3:$U$501,'A.3 RASHODI FUNK'!$A30,'Unos rashoda P4'!J$3:J$501)</f>
        <v>0</v>
      </c>
      <c r="G30" s="267">
        <f>SUMIF('Unos rashoda i izdataka'!$S$3:$S$500,'A.3 RASHODI FUNK'!$A30,'Unos rashoda i izdataka'!M$3:M$500)+SUMIF('Unos rashoda P4'!$U$3:$U$501,'A.3 RASHODI FUNK'!$A30,'Unos rashoda P4'!K$3:K$501)</f>
        <v>0</v>
      </c>
      <c r="H30" s="235" t="str">
        <f>'OPĆI DIO'!$C$1</f>
        <v>38438 VELEUČILIŠTE MARKO MARULIĆ U KNINU</v>
      </c>
    </row>
    <row r="31" spans="1:8">
      <c r="A31" s="154">
        <v>43</v>
      </c>
      <c r="B31" s="25" t="s">
        <v>2964</v>
      </c>
      <c r="C31" s="267"/>
      <c r="D31" s="267"/>
      <c r="E31" s="267">
        <f>SUMIF('Unos rashoda i izdataka'!$S$3:$S$500,'A.3 RASHODI FUNK'!$A31,'Unos rashoda i izdataka'!J$3:J$500)+SUMIF('Unos rashoda P4'!$U$3:$U$501,'A.3 RASHODI FUNK'!$A31,'Unos rashoda P4'!H$3:H$501)</f>
        <v>0</v>
      </c>
      <c r="F31" s="267">
        <f>SUMIF('Unos rashoda i izdataka'!$S$3:$S$500,'A.3 RASHODI FUNK'!$A31,'Unos rashoda i izdataka'!L$3:L$500)+SUMIF('Unos rashoda P4'!$U$3:$U$501,'A.3 RASHODI FUNK'!$A31,'Unos rashoda P4'!J$3:J$501)</f>
        <v>0</v>
      </c>
      <c r="G31" s="267">
        <f>SUMIF('Unos rashoda i izdataka'!$S$3:$S$500,'A.3 RASHODI FUNK'!$A31,'Unos rashoda i izdataka'!M$3:M$500)+SUMIF('Unos rashoda P4'!$U$3:$U$501,'A.3 RASHODI FUNK'!$A31,'Unos rashoda P4'!K$3:K$501)</f>
        <v>0</v>
      </c>
      <c r="H31" s="235" t="str">
        <f>'OPĆI DIO'!$C$1</f>
        <v>38438 VELEUČILIŠTE MARKO MARULIĆ U KNINU</v>
      </c>
    </row>
    <row r="32" spans="1:8">
      <c r="A32" s="154">
        <v>44</v>
      </c>
      <c r="B32" s="25" t="s">
        <v>2965</v>
      </c>
      <c r="C32" s="267"/>
      <c r="D32" s="267"/>
      <c r="E32" s="267">
        <f>SUMIF('Unos rashoda i izdataka'!$S$3:$S$500,'A.3 RASHODI FUNK'!$A32,'Unos rashoda i izdataka'!J$3:J$500)+SUMIF('Unos rashoda P4'!$U$3:$U$501,'A.3 RASHODI FUNK'!$A32,'Unos rashoda P4'!H$3:H$501)</f>
        <v>0</v>
      </c>
      <c r="F32" s="267">
        <f>SUMIF('Unos rashoda i izdataka'!$S$3:$S$500,'A.3 RASHODI FUNK'!$A32,'Unos rashoda i izdataka'!L$3:L$500)+SUMIF('Unos rashoda P4'!$U$3:$U$501,'A.3 RASHODI FUNK'!$A32,'Unos rashoda P4'!J$3:J$501)</f>
        <v>0</v>
      </c>
      <c r="G32" s="267">
        <f>SUMIF('Unos rashoda i izdataka'!$S$3:$S$500,'A.3 RASHODI FUNK'!$A32,'Unos rashoda i izdataka'!M$3:M$500)+SUMIF('Unos rashoda P4'!$U$3:$U$501,'A.3 RASHODI FUNK'!$A32,'Unos rashoda P4'!K$3:K$501)</f>
        <v>0</v>
      </c>
      <c r="H32" s="235" t="str">
        <f>'OPĆI DIO'!$C$1</f>
        <v>38438 VELEUČILIŠTE MARKO MARULIĆ U KNINU</v>
      </c>
    </row>
    <row r="33" spans="1:8">
      <c r="A33" s="154">
        <v>45</v>
      </c>
      <c r="B33" s="25" t="s">
        <v>2966</v>
      </c>
      <c r="C33" s="267"/>
      <c r="D33" s="267"/>
      <c r="E33" s="267">
        <f>SUMIF('Unos rashoda i izdataka'!$S$3:$S$500,'A.3 RASHODI FUNK'!$A33,'Unos rashoda i izdataka'!J$3:J$500)+SUMIF('Unos rashoda P4'!$U$3:$U$501,'A.3 RASHODI FUNK'!$A33,'Unos rashoda P4'!H$3:H$501)</f>
        <v>0</v>
      </c>
      <c r="F33" s="267">
        <f>SUMIF('Unos rashoda i izdataka'!$S$3:$S$500,'A.3 RASHODI FUNK'!$A33,'Unos rashoda i izdataka'!L$3:L$500)+SUMIF('Unos rashoda P4'!$U$3:$U$501,'A.3 RASHODI FUNK'!$A33,'Unos rashoda P4'!J$3:J$501)</f>
        <v>0</v>
      </c>
      <c r="G33" s="267">
        <f>SUMIF('Unos rashoda i izdataka'!$S$3:$S$500,'A.3 RASHODI FUNK'!$A33,'Unos rashoda i izdataka'!M$3:M$500)+SUMIF('Unos rashoda P4'!$U$3:$U$501,'A.3 RASHODI FUNK'!$A33,'Unos rashoda P4'!K$3:K$501)</f>
        <v>0</v>
      </c>
      <c r="H33" s="235" t="str">
        <f>'OPĆI DIO'!$C$1</f>
        <v>38438 VELEUČILIŠTE MARKO MARULIĆ U KNINU</v>
      </c>
    </row>
    <row r="34" spans="1:8">
      <c r="A34" s="154">
        <v>46</v>
      </c>
      <c r="B34" s="25" t="s">
        <v>2924</v>
      </c>
      <c r="C34" s="267"/>
      <c r="D34" s="267"/>
      <c r="E34" s="267">
        <f>SUMIF('Unos rashoda i izdataka'!$S$3:$S$500,'A.3 RASHODI FUNK'!$A34,'Unos rashoda i izdataka'!J$3:J$500)+SUMIF('Unos rashoda P4'!$U$3:$U$501,'A.3 RASHODI FUNK'!$A34,'Unos rashoda P4'!H$3:H$501)</f>
        <v>0</v>
      </c>
      <c r="F34" s="267">
        <f>SUMIF('Unos rashoda i izdataka'!$S$3:$S$500,'A.3 RASHODI FUNK'!$A34,'Unos rashoda i izdataka'!L$3:L$500)+SUMIF('Unos rashoda P4'!$U$3:$U$501,'A.3 RASHODI FUNK'!$A34,'Unos rashoda P4'!J$3:J$501)</f>
        <v>0</v>
      </c>
      <c r="G34" s="267">
        <f>SUMIF('Unos rashoda i izdataka'!$S$3:$S$500,'A.3 RASHODI FUNK'!$A34,'Unos rashoda i izdataka'!M$3:M$500)+SUMIF('Unos rashoda P4'!$U$3:$U$501,'A.3 RASHODI FUNK'!$A34,'Unos rashoda P4'!K$3:K$501)</f>
        <v>0</v>
      </c>
      <c r="H34" s="235" t="str">
        <f>'OPĆI DIO'!$C$1</f>
        <v>38438 VELEUČILIŠTE MARKO MARULIĆ U KNINU</v>
      </c>
    </row>
    <row r="35" spans="1:8">
      <c r="A35" s="154">
        <v>47</v>
      </c>
      <c r="B35" s="25" t="s">
        <v>2967</v>
      </c>
      <c r="C35" s="267"/>
      <c r="D35" s="267"/>
      <c r="E35" s="267">
        <f>SUMIF('Unos rashoda i izdataka'!$S$3:$S$500,'A.3 RASHODI FUNK'!$A35,'Unos rashoda i izdataka'!J$3:J$500)+SUMIF('Unos rashoda P4'!$U$3:$U$501,'A.3 RASHODI FUNK'!$A35,'Unos rashoda P4'!H$3:H$501)</f>
        <v>0</v>
      </c>
      <c r="F35" s="267">
        <f>SUMIF('Unos rashoda i izdataka'!$S$3:$S$500,'A.3 RASHODI FUNK'!$A35,'Unos rashoda i izdataka'!L$3:L$500)+SUMIF('Unos rashoda P4'!$U$3:$U$501,'A.3 RASHODI FUNK'!$A35,'Unos rashoda P4'!J$3:J$501)</f>
        <v>0</v>
      </c>
      <c r="G35" s="267">
        <f>SUMIF('Unos rashoda i izdataka'!$S$3:$S$500,'A.3 RASHODI FUNK'!$A35,'Unos rashoda i izdataka'!M$3:M$500)+SUMIF('Unos rashoda P4'!$U$3:$U$501,'A.3 RASHODI FUNK'!$A35,'Unos rashoda P4'!K$3:K$501)</f>
        <v>0</v>
      </c>
      <c r="H35" s="235" t="str">
        <f>'OPĆI DIO'!$C$1</f>
        <v>38438 VELEUČILIŠTE MARKO MARULIĆ U KNINU</v>
      </c>
    </row>
    <row r="36" spans="1:8">
      <c r="A36" s="154">
        <v>48</v>
      </c>
      <c r="B36" s="25" t="s">
        <v>2968</v>
      </c>
      <c r="C36" s="267"/>
      <c r="D36" s="267"/>
      <c r="E36" s="267">
        <f>SUMIF('Unos rashoda i izdataka'!$S$3:$S$500,'A.3 RASHODI FUNK'!$A36,'Unos rashoda i izdataka'!J$3:J$500)+SUMIF('Unos rashoda P4'!$U$3:$U$501,'A.3 RASHODI FUNK'!$A36,'Unos rashoda P4'!H$3:H$501)</f>
        <v>0</v>
      </c>
      <c r="F36" s="267">
        <f>SUMIF('Unos rashoda i izdataka'!$S$3:$S$500,'A.3 RASHODI FUNK'!$A36,'Unos rashoda i izdataka'!L$3:L$500)+SUMIF('Unos rashoda P4'!$U$3:$U$501,'A.3 RASHODI FUNK'!$A36,'Unos rashoda P4'!J$3:J$501)</f>
        <v>0</v>
      </c>
      <c r="G36" s="267">
        <f>SUMIF('Unos rashoda i izdataka'!$S$3:$S$500,'A.3 RASHODI FUNK'!$A36,'Unos rashoda i izdataka'!M$3:M$500)+SUMIF('Unos rashoda P4'!$U$3:$U$501,'A.3 RASHODI FUNK'!$A36,'Unos rashoda P4'!K$3:K$501)</f>
        <v>0</v>
      </c>
      <c r="H36" s="235" t="str">
        <f>'OPĆI DIO'!$C$1</f>
        <v>38438 VELEUČILIŠTE MARKO MARULIĆ U KNINU</v>
      </c>
    </row>
    <row r="37" spans="1:8">
      <c r="A37" s="154">
        <v>49</v>
      </c>
      <c r="B37" s="25" t="s">
        <v>2969</v>
      </c>
      <c r="C37" s="267"/>
      <c r="D37" s="267"/>
      <c r="E37" s="267">
        <f>SUMIF('Unos rashoda i izdataka'!$S$3:$S$500,'A.3 RASHODI FUNK'!$A37,'Unos rashoda i izdataka'!J$3:J$500)+SUMIF('Unos rashoda P4'!$U$3:$U$501,'A.3 RASHODI FUNK'!$A37,'Unos rashoda P4'!H$3:H$501)</f>
        <v>0</v>
      </c>
      <c r="F37" s="267">
        <f>SUMIF('Unos rashoda i izdataka'!$S$3:$S$500,'A.3 RASHODI FUNK'!$A37,'Unos rashoda i izdataka'!L$3:L$500)+SUMIF('Unos rashoda P4'!$U$3:$U$501,'A.3 RASHODI FUNK'!$A37,'Unos rashoda P4'!J$3:J$501)</f>
        <v>0</v>
      </c>
      <c r="G37" s="267">
        <f>SUMIF('Unos rashoda i izdataka'!$S$3:$S$500,'A.3 RASHODI FUNK'!$A37,'Unos rashoda i izdataka'!M$3:M$500)+SUMIF('Unos rashoda P4'!$U$3:$U$501,'A.3 RASHODI FUNK'!$A37,'Unos rashoda P4'!K$3:K$501)</f>
        <v>0</v>
      </c>
      <c r="H37" s="235" t="str">
        <f>'OPĆI DIO'!$C$1</f>
        <v>38438 VELEUČILIŠTE MARKO MARULIĆ U KNINU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38438 VELEUČILIŠTE MARKO MARULIĆ U KNINU</v>
      </c>
    </row>
    <row r="39" spans="1:8">
      <c r="A39" s="154">
        <v>51</v>
      </c>
      <c r="B39" s="25" t="s">
        <v>2971</v>
      </c>
      <c r="C39" s="267"/>
      <c r="D39" s="267"/>
      <c r="E39" s="267">
        <f>SUMIF('Unos rashoda i izdataka'!$S$3:$S$500,'A.3 RASHODI FUNK'!$A39,'Unos rashoda i izdataka'!J$3:J$500)+SUMIF('Unos rashoda P4'!$U$3:$U$501,'A.3 RASHODI FUNK'!$A39,'Unos rashoda P4'!H$3:H$501)</f>
        <v>0</v>
      </c>
      <c r="F39" s="267">
        <f>SUMIF('Unos rashoda i izdataka'!$S$3:$S$500,'A.3 RASHODI FUNK'!$A39,'Unos rashoda i izdataka'!L$3:L$500)+SUMIF('Unos rashoda P4'!$U$3:$U$501,'A.3 RASHODI FUNK'!$A39,'Unos rashoda P4'!J$3:J$501)</f>
        <v>0</v>
      </c>
      <c r="G39" s="267">
        <f>SUMIF('Unos rashoda i izdataka'!$S$3:$S$500,'A.3 RASHODI FUNK'!$A39,'Unos rashoda i izdataka'!M$3:M$500)+SUMIF('Unos rashoda P4'!$U$3:$U$501,'A.3 RASHODI FUNK'!$A39,'Unos rashoda P4'!K$3:K$501)</f>
        <v>0</v>
      </c>
      <c r="H39" s="235" t="str">
        <f>'OPĆI DIO'!$C$1</f>
        <v>38438 VELEUČILIŠTE MARKO MARULIĆ U KNINU</v>
      </c>
    </row>
    <row r="40" spans="1:8">
      <c r="A40" s="154">
        <v>52</v>
      </c>
      <c r="B40" s="25" t="s">
        <v>2972</v>
      </c>
      <c r="C40" s="267"/>
      <c r="D40" s="267"/>
      <c r="E40" s="267">
        <f>SUMIF('Unos rashoda i izdataka'!$S$3:$S$500,'A.3 RASHODI FUNK'!$A40,'Unos rashoda i izdataka'!J$3:J$500)+SUMIF('Unos rashoda P4'!$U$3:$U$501,'A.3 RASHODI FUNK'!$A40,'Unos rashoda P4'!H$3:H$501)</f>
        <v>0</v>
      </c>
      <c r="F40" s="267">
        <f>SUMIF('Unos rashoda i izdataka'!$S$3:$S$500,'A.3 RASHODI FUNK'!$A40,'Unos rashoda i izdataka'!L$3:L$500)+SUMIF('Unos rashoda P4'!$U$3:$U$501,'A.3 RASHODI FUNK'!$A40,'Unos rashoda P4'!J$3:J$501)</f>
        <v>0</v>
      </c>
      <c r="G40" s="267">
        <f>SUMIF('Unos rashoda i izdataka'!$S$3:$S$500,'A.3 RASHODI FUNK'!$A40,'Unos rashoda i izdataka'!M$3:M$500)+SUMIF('Unos rashoda P4'!$U$3:$U$501,'A.3 RASHODI FUNK'!$A40,'Unos rashoda P4'!K$3:K$501)</f>
        <v>0</v>
      </c>
      <c r="H40" s="235" t="str">
        <f>'OPĆI DIO'!$C$1</f>
        <v>38438 VELEUČILIŠTE MARKO MARULIĆ U KNINU</v>
      </c>
    </row>
    <row r="41" spans="1:8">
      <c r="A41" s="154">
        <v>53</v>
      </c>
      <c r="B41" s="25" t="s">
        <v>2973</v>
      </c>
      <c r="C41" s="267"/>
      <c r="D41" s="267"/>
      <c r="E41" s="267">
        <f>SUMIF('Unos rashoda i izdataka'!$S$3:$S$500,'A.3 RASHODI FUNK'!$A41,'Unos rashoda i izdataka'!J$3:J$500)+SUMIF('Unos rashoda P4'!$U$3:$U$501,'A.3 RASHODI FUNK'!$A41,'Unos rashoda P4'!H$3:H$501)</f>
        <v>0</v>
      </c>
      <c r="F41" s="267">
        <f>SUMIF('Unos rashoda i izdataka'!$S$3:$S$500,'A.3 RASHODI FUNK'!$A41,'Unos rashoda i izdataka'!L$3:L$500)+SUMIF('Unos rashoda P4'!$U$3:$U$501,'A.3 RASHODI FUNK'!$A41,'Unos rashoda P4'!J$3:J$501)</f>
        <v>0</v>
      </c>
      <c r="G41" s="267">
        <f>SUMIF('Unos rashoda i izdataka'!$S$3:$S$500,'A.3 RASHODI FUNK'!$A41,'Unos rashoda i izdataka'!M$3:M$500)+SUMIF('Unos rashoda P4'!$U$3:$U$501,'A.3 RASHODI FUNK'!$A41,'Unos rashoda P4'!K$3:K$501)</f>
        <v>0</v>
      </c>
      <c r="H41" s="235" t="str">
        <f>'OPĆI DIO'!$C$1</f>
        <v>38438 VELEUČILIŠTE MARKO MARULIĆ U KNINU</v>
      </c>
    </row>
    <row r="42" spans="1:8">
      <c r="A42" s="154">
        <v>54</v>
      </c>
      <c r="B42" s="25" t="s">
        <v>2974</v>
      </c>
      <c r="C42" s="267"/>
      <c r="D42" s="267"/>
      <c r="E42" s="267">
        <f>SUMIF('Unos rashoda i izdataka'!$S$3:$S$500,'A.3 RASHODI FUNK'!$A42,'Unos rashoda i izdataka'!J$3:J$500)+SUMIF('Unos rashoda P4'!$U$3:$U$501,'A.3 RASHODI FUNK'!$A42,'Unos rashoda P4'!H$3:H$501)</f>
        <v>0</v>
      </c>
      <c r="F42" s="267">
        <f>SUMIF('Unos rashoda i izdataka'!$S$3:$S$500,'A.3 RASHODI FUNK'!$A42,'Unos rashoda i izdataka'!L$3:L$500)+SUMIF('Unos rashoda P4'!$U$3:$U$501,'A.3 RASHODI FUNK'!$A42,'Unos rashoda P4'!J$3:J$501)</f>
        <v>0</v>
      </c>
      <c r="G42" s="267">
        <f>SUMIF('Unos rashoda i izdataka'!$S$3:$S$500,'A.3 RASHODI FUNK'!$A42,'Unos rashoda i izdataka'!M$3:M$500)+SUMIF('Unos rashoda P4'!$U$3:$U$501,'A.3 RASHODI FUNK'!$A42,'Unos rashoda P4'!K$3:K$501)</f>
        <v>0</v>
      </c>
      <c r="H42" s="235" t="str">
        <f>'OPĆI DIO'!$C$1</f>
        <v>38438 VELEUČILIŠTE MARKO MARULIĆ U KNINU</v>
      </c>
    </row>
    <row r="43" spans="1:8">
      <c r="A43" s="154">
        <v>55</v>
      </c>
      <c r="B43" s="25" t="s">
        <v>2975</v>
      </c>
      <c r="C43" s="267"/>
      <c r="D43" s="267"/>
      <c r="E43" s="267">
        <f>SUMIF('Unos rashoda i izdataka'!$S$3:$S$500,'A.3 RASHODI FUNK'!$A43,'Unos rashoda i izdataka'!J$3:J$500)+SUMIF('Unos rashoda P4'!$U$3:$U$501,'A.3 RASHODI FUNK'!$A43,'Unos rashoda P4'!H$3:H$501)</f>
        <v>0</v>
      </c>
      <c r="F43" s="267">
        <f>SUMIF('Unos rashoda i izdataka'!$S$3:$S$500,'A.3 RASHODI FUNK'!$A43,'Unos rashoda i izdataka'!L$3:L$500)+SUMIF('Unos rashoda P4'!$U$3:$U$501,'A.3 RASHODI FUNK'!$A43,'Unos rashoda P4'!J$3:J$501)</f>
        <v>0</v>
      </c>
      <c r="G43" s="267">
        <f>SUMIF('Unos rashoda i izdataka'!$S$3:$S$500,'A.3 RASHODI FUNK'!$A43,'Unos rashoda i izdataka'!M$3:M$500)+SUMIF('Unos rashoda P4'!$U$3:$U$501,'A.3 RASHODI FUNK'!$A43,'Unos rashoda P4'!K$3:K$501)</f>
        <v>0</v>
      </c>
      <c r="H43" s="235" t="str">
        <f>'OPĆI DIO'!$C$1</f>
        <v>38438 VELEUČILIŠTE MARKO MARULIĆ U KNINU</v>
      </c>
    </row>
    <row r="44" spans="1:8" ht="27.6">
      <c r="A44" s="154">
        <v>56</v>
      </c>
      <c r="B44" s="25" t="s">
        <v>2976</v>
      </c>
      <c r="C44" s="267"/>
      <c r="D44" s="267"/>
      <c r="E44" s="267">
        <f>SUMIF('Unos rashoda i izdataka'!$S$3:$S$500,'A.3 RASHODI FUNK'!$A44,'Unos rashoda i izdataka'!J$3:J$500)+SUMIF('Unos rashoda P4'!$U$3:$U$501,'A.3 RASHODI FUNK'!$A44,'Unos rashoda P4'!H$3:H$501)</f>
        <v>0</v>
      </c>
      <c r="F44" s="267">
        <f>SUMIF('Unos rashoda i izdataka'!$S$3:$S$500,'A.3 RASHODI FUNK'!$A44,'Unos rashoda i izdataka'!L$3:L$500)+SUMIF('Unos rashoda P4'!$U$3:$U$501,'A.3 RASHODI FUNK'!$A44,'Unos rashoda P4'!J$3:J$501)</f>
        <v>0</v>
      </c>
      <c r="G44" s="267">
        <f>SUMIF('Unos rashoda i izdataka'!$S$3:$S$500,'A.3 RASHODI FUNK'!$A44,'Unos rashoda i izdataka'!M$3:M$500)+SUMIF('Unos rashoda P4'!$U$3:$U$501,'A.3 RASHODI FUNK'!$A44,'Unos rashoda P4'!K$3:K$501)</f>
        <v>0</v>
      </c>
      <c r="H44" s="235" t="str">
        <f>'OPĆI DIO'!$C$1</f>
        <v>38438 VELEUČILIŠTE MARKO MARULIĆ U KNINU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38438 VELEUČILIŠTE MARKO MARULIĆ U KNINU</v>
      </c>
    </row>
    <row r="46" spans="1:8">
      <c r="A46" s="154">
        <v>61</v>
      </c>
      <c r="B46" s="25" t="s">
        <v>2978</v>
      </c>
      <c r="C46" s="267"/>
      <c r="D46" s="267"/>
      <c r="E46" s="267">
        <f>SUMIF('Unos rashoda i izdataka'!$S$3:$S$500,'A.3 RASHODI FUNK'!$A46,'Unos rashoda i izdataka'!J$3:J$500)+SUMIF('Unos rashoda P4'!$U$3:$U$501,'A.3 RASHODI FUNK'!$A46,'Unos rashoda P4'!H$3:H$501)</f>
        <v>0</v>
      </c>
      <c r="F46" s="267">
        <f>SUMIF('Unos rashoda i izdataka'!$S$3:$S$500,'A.3 RASHODI FUNK'!$A46,'Unos rashoda i izdataka'!L$3:L$500)+SUMIF('Unos rashoda P4'!$U$3:$U$501,'A.3 RASHODI FUNK'!$A46,'Unos rashoda P4'!J$3:J$501)</f>
        <v>0</v>
      </c>
      <c r="G46" s="267">
        <f>SUMIF('Unos rashoda i izdataka'!$S$3:$S$500,'A.3 RASHODI FUNK'!$A46,'Unos rashoda i izdataka'!M$3:M$500)+SUMIF('Unos rashoda P4'!$U$3:$U$501,'A.3 RASHODI FUNK'!$A46,'Unos rashoda P4'!K$3:K$501)</f>
        <v>0</v>
      </c>
      <c r="H46" s="235" t="str">
        <f>'OPĆI DIO'!$C$1</f>
        <v>38438 VELEUČILIŠTE MARKO MARULIĆ U KNINU</v>
      </c>
    </row>
    <row r="47" spans="1:8">
      <c r="A47" s="154">
        <v>62</v>
      </c>
      <c r="B47" s="25" t="s">
        <v>2979</v>
      </c>
      <c r="C47" s="267"/>
      <c r="D47" s="267"/>
      <c r="E47" s="267">
        <f>SUMIF('Unos rashoda i izdataka'!$S$3:$S$500,'A.3 RASHODI FUNK'!$A47,'Unos rashoda i izdataka'!J$3:J$500)+SUMIF('Unos rashoda P4'!$U$3:$U$501,'A.3 RASHODI FUNK'!$A47,'Unos rashoda P4'!H$3:H$501)</f>
        <v>0</v>
      </c>
      <c r="F47" s="267">
        <f>SUMIF('Unos rashoda i izdataka'!$S$3:$S$500,'A.3 RASHODI FUNK'!$A47,'Unos rashoda i izdataka'!L$3:L$500)+SUMIF('Unos rashoda P4'!$U$3:$U$501,'A.3 RASHODI FUNK'!$A47,'Unos rashoda P4'!J$3:J$501)</f>
        <v>0</v>
      </c>
      <c r="G47" s="267">
        <f>SUMIF('Unos rashoda i izdataka'!$S$3:$S$500,'A.3 RASHODI FUNK'!$A47,'Unos rashoda i izdataka'!M$3:M$500)+SUMIF('Unos rashoda P4'!$U$3:$U$501,'A.3 RASHODI FUNK'!$A47,'Unos rashoda P4'!K$3:K$501)</f>
        <v>0</v>
      </c>
      <c r="H47" s="235" t="str">
        <f>'OPĆI DIO'!$C$1</f>
        <v>38438 VELEUČILIŠTE MARKO MARULIĆ U KNINU</v>
      </c>
    </row>
    <row r="48" spans="1:8">
      <c r="A48" s="154">
        <v>63</v>
      </c>
      <c r="B48" s="25" t="s">
        <v>2980</v>
      </c>
      <c r="C48" s="267"/>
      <c r="D48" s="267"/>
      <c r="E48" s="267">
        <f>SUMIF('Unos rashoda i izdataka'!$S$3:$S$500,'A.3 RASHODI FUNK'!$A48,'Unos rashoda i izdataka'!J$3:J$500)+SUMIF('Unos rashoda P4'!$U$3:$U$501,'A.3 RASHODI FUNK'!$A48,'Unos rashoda P4'!H$3:H$501)</f>
        <v>0</v>
      </c>
      <c r="F48" s="267">
        <f>SUMIF('Unos rashoda i izdataka'!$S$3:$S$500,'A.3 RASHODI FUNK'!$A48,'Unos rashoda i izdataka'!L$3:L$500)+SUMIF('Unos rashoda P4'!$U$3:$U$501,'A.3 RASHODI FUNK'!$A48,'Unos rashoda P4'!J$3:J$501)</f>
        <v>0</v>
      </c>
      <c r="G48" s="267">
        <f>SUMIF('Unos rashoda i izdataka'!$S$3:$S$500,'A.3 RASHODI FUNK'!$A48,'Unos rashoda i izdataka'!M$3:M$500)+SUMIF('Unos rashoda P4'!$U$3:$U$501,'A.3 RASHODI FUNK'!$A48,'Unos rashoda P4'!K$3:K$501)</f>
        <v>0</v>
      </c>
      <c r="H48" s="235" t="str">
        <f>'OPĆI DIO'!$C$1</f>
        <v>38438 VELEUČILIŠTE MARKO MARULIĆ U KNINU</v>
      </c>
    </row>
    <row r="49" spans="1:8">
      <c r="A49" s="154">
        <v>64</v>
      </c>
      <c r="B49" s="25" t="s">
        <v>2981</v>
      </c>
      <c r="C49" s="267"/>
      <c r="D49" s="267"/>
      <c r="E49" s="267">
        <f>SUMIF('Unos rashoda i izdataka'!$S$3:$S$500,'A.3 RASHODI FUNK'!$A49,'Unos rashoda i izdataka'!J$3:J$500)+SUMIF('Unos rashoda P4'!$U$3:$U$501,'A.3 RASHODI FUNK'!$A49,'Unos rashoda P4'!H$3:H$501)</f>
        <v>0</v>
      </c>
      <c r="F49" s="267">
        <f>SUMIF('Unos rashoda i izdataka'!$S$3:$S$500,'A.3 RASHODI FUNK'!$A49,'Unos rashoda i izdataka'!L$3:L$500)+SUMIF('Unos rashoda P4'!$U$3:$U$501,'A.3 RASHODI FUNK'!$A49,'Unos rashoda P4'!J$3:J$501)</f>
        <v>0</v>
      </c>
      <c r="G49" s="267">
        <f>SUMIF('Unos rashoda i izdataka'!$S$3:$S$500,'A.3 RASHODI FUNK'!$A49,'Unos rashoda i izdataka'!M$3:M$500)+SUMIF('Unos rashoda P4'!$U$3:$U$501,'A.3 RASHODI FUNK'!$A49,'Unos rashoda P4'!K$3:K$501)</f>
        <v>0</v>
      </c>
      <c r="H49" s="235" t="str">
        <f>'OPĆI DIO'!$C$1</f>
        <v>38438 VELEUČILIŠTE MARKO MARULIĆ U KNINU</v>
      </c>
    </row>
    <row r="50" spans="1:8" ht="27.6">
      <c r="A50" s="154">
        <v>65</v>
      </c>
      <c r="B50" s="25" t="s">
        <v>2982</v>
      </c>
      <c r="C50" s="267"/>
      <c r="D50" s="267"/>
      <c r="E50" s="267">
        <f>SUMIF('Unos rashoda i izdataka'!$S$3:$S$500,'A.3 RASHODI FUNK'!$A50,'Unos rashoda i izdataka'!J$3:J$500)+SUMIF('Unos rashoda P4'!$U$3:$U$501,'A.3 RASHODI FUNK'!$A50,'Unos rashoda P4'!H$3:H$501)</f>
        <v>0</v>
      </c>
      <c r="F50" s="267">
        <f>SUMIF('Unos rashoda i izdataka'!$S$3:$S$500,'A.3 RASHODI FUNK'!$A50,'Unos rashoda i izdataka'!L$3:L$500)+SUMIF('Unos rashoda P4'!$U$3:$U$501,'A.3 RASHODI FUNK'!$A50,'Unos rashoda P4'!J$3:J$501)</f>
        <v>0</v>
      </c>
      <c r="G50" s="267">
        <f>SUMIF('Unos rashoda i izdataka'!$S$3:$S$500,'A.3 RASHODI FUNK'!$A50,'Unos rashoda i izdataka'!M$3:M$500)+SUMIF('Unos rashoda P4'!$U$3:$U$501,'A.3 RASHODI FUNK'!$A50,'Unos rashoda P4'!K$3:K$501)</f>
        <v>0</v>
      </c>
      <c r="H50" s="235" t="str">
        <f>'OPĆI DIO'!$C$1</f>
        <v>38438 VELEUČILIŠTE MARKO MARULIĆ U KNINU</v>
      </c>
    </row>
    <row r="51" spans="1:8" ht="27.6">
      <c r="A51" s="154">
        <v>66</v>
      </c>
      <c r="B51" s="25" t="s">
        <v>2983</v>
      </c>
      <c r="C51" s="267"/>
      <c r="D51" s="267"/>
      <c r="E51" s="267">
        <f>SUMIF('Unos rashoda i izdataka'!$S$3:$S$500,'A.3 RASHODI FUNK'!$A51,'Unos rashoda i izdataka'!J$3:J$500)+SUMIF('Unos rashoda P4'!$U$3:$U$501,'A.3 RASHODI FUNK'!$A51,'Unos rashoda P4'!H$3:H$501)</f>
        <v>0</v>
      </c>
      <c r="F51" s="267">
        <f>SUMIF('Unos rashoda i izdataka'!$S$3:$S$500,'A.3 RASHODI FUNK'!$A51,'Unos rashoda i izdataka'!L$3:L$500)+SUMIF('Unos rashoda P4'!$U$3:$U$501,'A.3 RASHODI FUNK'!$A51,'Unos rashoda P4'!J$3:J$501)</f>
        <v>0</v>
      </c>
      <c r="G51" s="267">
        <f>SUMIF('Unos rashoda i izdataka'!$S$3:$S$500,'A.3 RASHODI FUNK'!$A51,'Unos rashoda i izdataka'!M$3:M$500)+SUMIF('Unos rashoda P4'!$U$3:$U$501,'A.3 RASHODI FUNK'!$A51,'Unos rashoda P4'!K$3:K$501)</f>
        <v>0</v>
      </c>
      <c r="H51" s="235" t="str">
        <f>'OPĆI DIO'!$C$1</f>
        <v>38438 VELEUČILIŠTE MARKO MARULIĆ U KNINU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38438 VELEUČILIŠTE MARKO MARULIĆ U KNINU</v>
      </c>
    </row>
    <row r="53" spans="1:8">
      <c r="A53" s="154">
        <v>71</v>
      </c>
      <c r="B53" s="25" t="s">
        <v>2985</v>
      </c>
      <c r="C53" s="267"/>
      <c r="D53" s="267"/>
      <c r="E53" s="267">
        <f>SUMIF('Unos rashoda i izdataka'!$S$3:$S$500,'A.3 RASHODI FUNK'!$A53,'Unos rashoda i izdataka'!J$3:J$500)+SUMIF('Unos rashoda P4'!$U$3:$U$501,'A.3 RASHODI FUNK'!$A53,'Unos rashoda P4'!H$3:H$501)</f>
        <v>0</v>
      </c>
      <c r="F53" s="267">
        <f>SUMIF('Unos rashoda i izdataka'!$S$3:$S$500,'A.3 RASHODI FUNK'!$A53,'Unos rashoda i izdataka'!L$3:L$500)+SUMIF('Unos rashoda P4'!$U$3:$U$501,'A.3 RASHODI FUNK'!$A53,'Unos rashoda P4'!J$3:J$501)</f>
        <v>0</v>
      </c>
      <c r="G53" s="267">
        <f>SUMIF('Unos rashoda i izdataka'!$S$3:$S$500,'A.3 RASHODI FUNK'!$A53,'Unos rashoda i izdataka'!M$3:M$500)+SUMIF('Unos rashoda P4'!$U$3:$U$501,'A.3 RASHODI FUNK'!$A53,'Unos rashoda P4'!K$3:K$501)</f>
        <v>0</v>
      </c>
      <c r="H53" s="235" t="str">
        <f>'OPĆI DIO'!$C$1</f>
        <v>38438 VELEUČILIŠTE MARKO MARULIĆ U KNINU</v>
      </c>
    </row>
    <row r="54" spans="1:8">
      <c r="A54" s="154">
        <v>72</v>
      </c>
      <c r="B54" s="25" t="s">
        <v>2986</v>
      </c>
      <c r="C54" s="267"/>
      <c r="D54" s="267"/>
      <c r="E54" s="267">
        <f>SUMIF('Unos rashoda i izdataka'!$S$3:$S$500,'A.3 RASHODI FUNK'!$A54,'Unos rashoda i izdataka'!J$3:J$500)+SUMIF('Unos rashoda P4'!$U$3:$U$501,'A.3 RASHODI FUNK'!$A54,'Unos rashoda P4'!H$3:H$501)</f>
        <v>0</v>
      </c>
      <c r="F54" s="267">
        <f>SUMIF('Unos rashoda i izdataka'!$S$3:$S$500,'A.3 RASHODI FUNK'!$A54,'Unos rashoda i izdataka'!L$3:L$500)+SUMIF('Unos rashoda P4'!$U$3:$U$501,'A.3 RASHODI FUNK'!$A54,'Unos rashoda P4'!J$3:J$501)</f>
        <v>0</v>
      </c>
      <c r="G54" s="267">
        <f>SUMIF('Unos rashoda i izdataka'!$S$3:$S$500,'A.3 RASHODI FUNK'!$A54,'Unos rashoda i izdataka'!M$3:M$500)+SUMIF('Unos rashoda P4'!$U$3:$U$501,'A.3 RASHODI FUNK'!$A54,'Unos rashoda P4'!K$3:K$501)</f>
        <v>0</v>
      </c>
      <c r="H54" s="235" t="str">
        <f>'OPĆI DIO'!$C$1</f>
        <v>38438 VELEUČILIŠTE MARKO MARULIĆ U KNINU</v>
      </c>
    </row>
    <row r="55" spans="1:8">
      <c r="A55" s="154">
        <v>73</v>
      </c>
      <c r="B55" s="25" t="s">
        <v>2987</v>
      </c>
      <c r="C55" s="267"/>
      <c r="D55" s="267"/>
      <c r="E55" s="267">
        <f>SUMIF('Unos rashoda i izdataka'!$S$3:$S$500,'A.3 RASHODI FUNK'!$A55,'Unos rashoda i izdataka'!J$3:J$500)+SUMIF('Unos rashoda P4'!$U$3:$U$501,'A.3 RASHODI FUNK'!$A55,'Unos rashoda P4'!H$3:H$501)</f>
        <v>0</v>
      </c>
      <c r="F55" s="267">
        <f>SUMIF('Unos rashoda i izdataka'!$S$3:$S$500,'A.3 RASHODI FUNK'!$A55,'Unos rashoda i izdataka'!L$3:L$500)+SUMIF('Unos rashoda P4'!$U$3:$U$501,'A.3 RASHODI FUNK'!$A55,'Unos rashoda P4'!J$3:J$501)</f>
        <v>0</v>
      </c>
      <c r="G55" s="267">
        <f>SUMIF('Unos rashoda i izdataka'!$S$3:$S$500,'A.3 RASHODI FUNK'!$A55,'Unos rashoda i izdataka'!M$3:M$500)+SUMIF('Unos rashoda P4'!$U$3:$U$501,'A.3 RASHODI FUNK'!$A55,'Unos rashoda P4'!K$3:K$501)</f>
        <v>0</v>
      </c>
      <c r="H55" s="235" t="str">
        <f>'OPĆI DIO'!$C$1</f>
        <v>38438 VELEUČILIŠTE MARKO MARULIĆ U KNINU</v>
      </c>
    </row>
    <row r="56" spans="1:8">
      <c r="A56" s="154">
        <v>74</v>
      </c>
      <c r="B56" s="25" t="s">
        <v>2988</v>
      </c>
      <c r="C56" s="267"/>
      <c r="D56" s="267"/>
      <c r="E56" s="267">
        <f>SUMIF('Unos rashoda i izdataka'!$S$3:$S$500,'A.3 RASHODI FUNK'!$A56,'Unos rashoda i izdataka'!J$3:J$500)+SUMIF('Unos rashoda P4'!$U$3:$U$501,'A.3 RASHODI FUNK'!$A56,'Unos rashoda P4'!H$3:H$501)</f>
        <v>0</v>
      </c>
      <c r="F56" s="267">
        <f>SUMIF('Unos rashoda i izdataka'!$S$3:$S$500,'A.3 RASHODI FUNK'!$A56,'Unos rashoda i izdataka'!L$3:L$500)+SUMIF('Unos rashoda P4'!$U$3:$U$501,'A.3 RASHODI FUNK'!$A56,'Unos rashoda P4'!J$3:J$501)</f>
        <v>0</v>
      </c>
      <c r="G56" s="267">
        <f>SUMIF('Unos rashoda i izdataka'!$S$3:$S$500,'A.3 RASHODI FUNK'!$A56,'Unos rashoda i izdataka'!M$3:M$500)+SUMIF('Unos rashoda P4'!$U$3:$U$501,'A.3 RASHODI FUNK'!$A56,'Unos rashoda P4'!K$3:K$501)</f>
        <v>0</v>
      </c>
      <c r="H56" s="235" t="str">
        <f>'OPĆI DIO'!$C$1</f>
        <v>38438 VELEUČILIŠTE MARKO MARULIĆ U KNINU</v>
      </c>
    </row>
    <row r="57" spans="1:8">
      <c r="A57" s="154">
        <v>75</v>
      </c>
      <c r="B57" s="25" t="s">
        <v>2989</v>
      </c>
      <c r="C57" s="267"/>
      <c r="D57" s="267"/>
      <c r="E57" s="267">
        <f>SUMIF('Unos rashoda i izdataka'!$S$3:$S$500,'A.3 RASHODI FUNK'!$A57,'Unos rashoda i izdataka'!J$3:J$500)+SUMIF('Unos rashoda P4'!$U$3:$U$501,'A.3 RASHODI FUNK'!$A57,'Unos rashoda P4'!H$3:H$501)</f>
        <v>0</v>
      </c>
      <c r="F57" s="267">
        <f>SUMIF('Unos rashoda i izdataka'!$S$3:$S$500,'A.3 RASHODI FUNK'!$A57,'Unos rashoda i izdataka'!L$3:L$500)+SUMIF('Unos rashoda P4'!$U$3:$U$501,'A.3 RASHODI FUNK'!$A57,'Unos rashoda P4'!J$3:J$501)</f>
        <v>0</v>
      </c>
      <c r="G57" s="267">
        <f>SUMIF('Unos rashoda i izdataka'!$S$3:$S$500,'A.3 RASHODI FUNK'!$A57,'Unos rashoda i izdataka'!M$3:M$500)+SUMIF('Unos rashoda P4'!$U$3:$U$501,'A.3 RASHODI FUNK'!$A57,'Unos rashoda P4'!K$3:K$501)</f>
        <v>0</v>
      </c>
      <c r="H57" s="235" t="str">
        <f>'OPĆI DIO'!$C$1</f>
        <v>38438 VELEUČILIŠTE MARKO MARULIĆ U KNINU</v>
      </c>
    </row>
    <row r="58" spans="1:8">
      <c r="A58" s="154">
        <v>76</v>
      </c>
      <c r="B58" s="25" t="s">
        <v>2990</v>
      </c>
      <c r="C58" s="267"/>
      <c r="D58" s="267"/>
      <c r="E58" s="267">
        <f>SUMIF('Unos rashoda i izdataka'!$S$3:$S$500,'A.3 RASHODI FUNK'!$A58,'Unos rashoda i izdataka'!J$3:J$500)+SUMIF('Unos rashoda P4'!$U$3:$U$501,'A.3 RASHODI FUNK'!$A58,'Unos rashoda P4'!H$3:H$501)</f>
        <v>0</v>
      </c>
      <c r="F58" s="267">
        <f>SUMIF('Unos rashoda i izdataka'!$S$3:$S$500,'A.3 RASHODI FUNK'!$A58,'Unos rashoda i izdataka'!L$3:L$500)+SUMIF('Unos rashoda P4'!$U$3:$U$501,'A.3 RASHODI FUNK'!$A58,'Unos rashoda P4'!J$3:J$501)</f>
        <v>0</v>
      </c>
      <c r="G58" s="267">
        <f>SUMIF('Unos rashoda i izdataka'!$S$3:$S$500,'A.3 RASHODI FUNK'!$A58,'Unos rashoda i izdataka'!M$3:M$500)+SUMIF('Unos rashoda P4'!$U$3:$U$501,'A.3 RASHODI FUNK'!$A58,'Unos rashoda P4'!K$3:K$501)</f>
        <v>0</v>
      </c>
      <c r="H58" s="235" t="str">
        <f>'OPĆI DIO'!$C$1</f>
        <v>38438 VELEUČILIŠTE MARKO MARULIĆ U KNINU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38438 VELEUČILIŠTE MARKO MARULIĆ U KNINU</v>
      </c>
    </row>
    <row r="60" spans="1:8">
      <c r="A60" s="154">
        <v>81</v>
      </c>
      <c r="B60" s="25" t="s">
        <v>2992</v>
      </c>
      <c r="C60" s="267"/>
      <c r="D60" s="267"/>
      <c r="E60" s="267">
        <f>SUMIF('Unos rashoda i izdataka'!$S$3:$S$500,'A.3 RASHODI FUNK'!$A60,'Unos rashoda i izdataka'!J$3:J$500)+SUMIF('Unos rashoda P4'!$U$3:$U$501,'A.3 RASHODI FUNK'!$A60,'Unos rashoda P4'!H$3:H$501)</f>
        <v>0</v>
      </c>
      <c r="F60" s="267">
        <f>SUMIF('Unos rashoda i izdataka'!$S$3:$S$500,'A.3 RASHODI FUNK'!$A60,'Unos rashoda i izdataka'!L$3:L$500)+SUMIF('Unos rashoda P4'!$U$3:$U$501,'A.3 RASHODI FUNK'!$A60,'Unos rashoda P4'!J$3:J$501)</f>
        <v>0</v>
      </c>
      <c r="G60" s="267">
        <f>SUMIF('Unos rashoda i izdataka'!$S$3:$S$500,'A.3 RASHODI FUNK'!$A60,'Unos rashoda i izdataka'!M$3:M$500)+SUMIF('Unos rashoda P4'!$U$3:$U$501,'A.3 RASHODI FUNK'!$A60,'Unos rashoda P4'!K$3:K$501)</f>
        <v>0</v>
      </c>
      <c r="H60" s="235" t="str">
        <f>'OPĆI DIO'!$C$1</f>
        <v>38438 VELEUČILIŠTE MARKO MARULIĆ U KNINU</v>
      </c>
    </row>
    <row r="61" spans="1:8">
      <c r="A61" s="154">
        <v>82</v>
      </c>
      <c r="B61" s="25" t="s">
        <v>2910</v>
      </c>
      <c r="C61" s="267"/>
      <c r="D61" s="267"/>
      <c r="E61" s="267">
        <f>SUMIF('Unos rashoda i izdataka'!$S$3:$S$500,'A.3 RASHODI FUNK'!$A61,'Unos rashoda i izdataka'!J$3:J$500)+SUMIF('Unos rashoda P4'!$U$3:$U$501,'A.3 RASHODI FUNK'!$A61,'Unos rashoda P4'!H$3:H$501)</f>
        <v>0</v>
      </c>
      <c r="F61" s="267">
        <f>SUMIF('Unos rashoda i izdataka'!$S$3:$S$500,'A.3 RASHODI FUNK'!$A61,'Unos rashoda i izdataka'!L$3:L$500)+SUMIF('Unos rashoda P4'!$U$3:$U$501,'A.3 RASHODI FUNK'!$A61,'Unos rashoda P4'!J$3:J$501)</f>
        <v>0</v>
      </c>
      <c r="G61" s="267">
        <f>SUMIF('Unos rashoda i izdataka'!$S$3:$S$500,'A.3 RASHODI FUNK'!$A61,'Unos rashoda i izdataka'!M$3:M$500)+SUMIF('Unos rashoda P4'!$U$3:$U$501,'A.3 RASHODI FUNK'!$A61,'Unos rashoda P4'!K$3:K$501)</f>
        <v>0</v>
      </c>
      <c r="H61" s="235" t="str">
        <f>'OPĆI DIO'!$C$1</f>
        <v>38438 VELEUČILIŠTE MARKO MARULIĆ U KNINU</v>
      </c>
    </row>
    <row r="62" spans="1:8">
      <c r="A62" s="154">
        <v>83</v>
      </c>
      <c r="B62" s="25" t="s">
        <v>2993</v>
      </c>
      <c r="C62" s="267"/>
      <c r="D62" s="267"/>
      <c r="E62" s="267">
        <f>SUMIF('Unos rashoda i izdataka'!$S$3:$S$500,'A.3 RASHODI FUNK'!$A62,'Unos rashoda i izdataka'!J$3:J$500)+SUMIF('Unos rashoda P4'!$U$3:$U$501,'A.3 RASHODI FUNK'!$A62,'Unos rashoda P4'!H$3:H$501)</f>
        <v>0</v>
      </c>
      <c r="F62" s="267">
        <f>SUMIF('Unos rashoda i izdataka'!$S$3:$S$500,'A.3 RASHODI FUNK'!$A62,'Unos rashoda i izdataka'!L$3:L$500)+SUMIF('Unos rashoda P4'!$U$3:$U$501,'A.3 RASHODI FUNK'!$A62,'Unos rashoda P4'!J$3:J$501)</f>
        <v>0</v>
      </c>
      <c r="G62" s="267">
        <f>SUMIF('Unos rashoda i izdataka'!$S$3:$S$500,'A.3 RASHODI FUNK'!$A62,'Unos rashoda i izdataka'!M$3:M$500)+SUMIF('Unos rashoda P4'!$U$3:$U$501,'A.3 RASHODI FUNK'!$A62,'Unos rashoda P4'!K$3:K$501)</f>
        <v>0</v>
      </c>
      <c r="H62" s="235" t="str">
        <f>'OPĆI DIO'!$C$1</f>
        <v>38438 VELEUČILIŠTE MARKO MARULIĆ U KNINU</v>
      </c>
    </row>
    <row r="63" spans="1:8">
      <c r="A63" s="154">
        <v>84</v>
      </c>
      <c r="B63" s="25" t="s">
        <v>2994</v>
      </c>
      <c r="C63" s="267"/>
      <c r="D63" s="267"/>
      <c r="E63" s="267">
        <f>SUMIF('Unos rashoda i izdataka'!$S$3:$S$500,'A.3 RASHODI FUNK'!$A63,'Unos rashoda i izdataka'!J$3:J$500)+SUMIF('Unos rashoda P4'!$U$3:$U$501,'A.3 RASHODI FUNK'!$A63,'Unos rashoda P4'!H$3:H$501)</f>
        <v>0</v>
      </c>
      <c r="F63" s="267">
        <f>SUMIF('Unos rashoda i izdataka'!$S$3:$S$500,'A.3 RASHODI FUNK'!$A63,'Unos rashoda i izdataka'!L$3:L$500)+SUMIF('Unos rashoda P4'!$U$3:$U$501,'A.3 RASHODI FUNK'!$A63,'Unos rashoda P4'!J$3:J$501)</f>
        <v>0</v>
      </c>
      <c r="G63" s="267">
        <f>SUMIF('Unos rashoda i izdataka'!$S$3:$S$500,'A.3 RASHODI FUNK'!$A63,'Unos rashoda i izdataka'!M$3:M$500)+SUMIF('Unos rashoda P4'!$U$3:$U$501,'A.3 RASHODI FUNK'!$A63,'Unos rashoda P4'!K$3:K$501)</f>
        <v>0</v>
      </c>
      <c r="H63" s="235" t="str">
        <f>'OPĆI DIO'!$C$1</f>
        <v>38438 VELEUČILIŠTE MARKO MARULIĆ U KNINU</v>
      </c>
    </row>
    <row r="64" spans="1:8">
      <c r="A64" s="154">
        <v>85</v>
      </c>
      <c r="B64" s="25" t="s">
        <v>2995</v>
      </c>
      <c r="C64" s="267"/>
      <c r="D64" s="267"/>
      <c r="E64" s="267">
        <f>SUMIF('Unos rashoda i izdataka'!$S$3:$S$500,'A.3 RASHODI FUNK'!$A64,'Unos rashoda i izdataka'!J$3:J$500)+SUMIF('Unos rashoda P4'!$U$3:$U$501,'A.3 RASHODI FUNK'!$A64,'Unos rashoda P4'!H$3:H$501)</f>
        <v>0</v>
      </c>
      <c r="F64" s="267">
        <f>SUMIF('Unos rashoda i izdataka'!$S$3:$S$500,'A.3 RASHODI FUNK'!$A64,'Unos rashoda i izdataka'!L$3:L$500)+SUMIF('Unos rashoda P4'!$U$3:$U$501,'A.3 RASHODI FUNK'!$A64,'Unos rashoda P4'!J$3:J$501)</f>
        <v>0</v>
      </c>
      <c r="G64" s="267">
        <f>SUMIF('Unos rashoda i izdataka'!$S$3:$S$500,'A.3 RASHODI FUNK'!$A64,'Unos rashoda i izdataka'!M$3:M$500)+SUMIF('Unos rashoda P4'!$U$3:$U$501,'A.3 RASHODI FUNK'!$A64,'Unos rashoda P4'!K$3:K$501)</f>
        <v>0</v>
      </c>
      <c r="H64" s="235" t="str">
        <f>'OPĆI DIO'!$C$1</f>
        <v>38438 VELEUČILIŠTE MARKO MARULIĆ U KNINU</v>
      </c>
    </row>
    <row r="65" spans="1:8" ht="27.6">
      <c r="A65" s="154">
        <v>86</v>
      </c>
      <c r="B65" s="25" t="s">
        <v>2996</v>
      </c>
      <c r="C65" s="267"/>
      <c r="D65" s="267"/>
      <c r="E65" s="267">
        <f>SUMIF('Unos rashoda i izdataka'!$S$3:$S$500,'A.3 RASHODI FUNK'!$A65,'Unos rashoda i izdataka'!J$3:J$500)+SUMIF('Unos rashoda P4'!$U$3:$U$501,'A.3 RASHODI FUNK'!$A65,'Unos rashoda P4'!H$3:H$501)</f>
        <v>0</v>
      </c>
      <c r="F65" s="267">
        <f>SUMIF('Unos rashoda i izdataka'!$S$3:$S$500,'A.3 RASHODI FUNK'!$A65,'Unos rashoda i izdataka'!L$3:L$500)+SUMIF('Unos rashoda P4'!$U$3:$U$501,'A.3 RASHODI FUNK'!$A65,'Unos rashoda P4'!J$3:J$501)</f>
        <v>0</v>
      </c>
      <c r="G65" s="267">
        <f>SUMIF('Unos rashoda i izdataka'!$S$3:$S$500,'A.3 RASHODI FUNK'!$A65,'Unos rashoda i izdataka'!M$3:M$500)+SUMIF('Unos rashoda P4'!$U$3:$U$501,'A.3 RASHODI FUNK'!$A65,'Unos rashoda P4'!K$3:K$501)</f>
        <v>0</v>
      </c>
      <c r="H65" s="235" t="str">
        <f>'OPĆI DIO'!$C$1</f>
        <v>38438 VELEUČILIŠTE MARKO MARULIĆ U KNINU</v>
      </c>
    </row>
    <row r="66" spans="1:8">
      <c r="A66" s="143">
        <v>9</v>
      </c>
      <c r="B66" s="36" t="s">
        <v>2997</v>
      </c>
      <c r="C66" s="162">
        <f>SUM(C67:C74)</f>
        <v>1604891</v>
      </c>
      <c r="D66" s="162">
        <f>SUM(D67:D74)</f>
        <v>1827714</v>
      </c>
      <c r="E66" s="162">
        <f>SUM(E67:E74)</f>
        <v>2157549</v>
      </c>
      <c r="F66" s="162">
        <f>SUM(F67:F74)</f>
        <v>2163540</v>
      </c>
      <c r="G66" s="162">
        <f>SUM(G67:G74)</f>
        <v>2134037</v>
      </c>
      <c r="H66" s="235" t="str">
        <f>'OPĆI DIO'!$C$1</f>
        <v>38438 VELEUČILIŠTE MARKO MARULIĆ U KNINU</v>
      </c>
    </row>
    <row r="67" spans="1:8">
      <c r="A67" s="154">
        <v>91</v>
      </c>
      <c r="B67" s="25" t="s">
        <v>2998</v>
      </c>
      <c r="C67" s="267"/>
      <c r="D67" s="267"/>
      <c r="E67" s="267">
        <f>SUMIF('Unos rashoda i izdataka'!$S$3:$S$500,'A.3 RASHODI FUNK'!$A67,'Unos rashoda i izdataka'!J$3:J$500)+SUMIF('Unos rashoda P4'!$U$3:$U$501,'A.3 RASHODI FUNK'!$A67,'Unos rashoda P4'!H$3:H$501)</f>
        <v>0</v>
      </c>
      <c r="F67" s="267">
        <f>SUMIF('Unos rashoda i izdataka'!$S$3:$S$500,'A.3 RASHODI FUNK'!$A67,'Unos rashoda i izdataka'!L$3:L$500)+SUMIF('Unos rashoda P4'!$U$3:$U$501,'A.3 RASHODI FUNK'!$A67,'Unos rashoda P4'!J$3:J$501)</f>
        <v>0</v>
      </c>
      <c r="G67" s="267">
        <f>SUMIF('Unos rashoda i izdataka'!$S$3:$S$500,'A.3 RASHODI FUNK'!$A67,'Unos rashoda i izdataka'!M$3:M$500)+SUMIF('Unos rashoda P4'!$U$3:$U$501,'A.3 RASHODI FUNK'!$A67,'Unos rashoda P4'!K$3:K$501)</f>
        <v>0</v>
      </c>
      <c r="H67" s="235" t="str">
        <f>'OPĆI DIO'!$C$1</f>
        <v>38438 VELEUČILIŠTE MARKO MARULIĆ U KNINU</v>
      </c>
    </row>
    <row r="68" spans="1:8">
      <c r="A68" s="154">
        <v>92</v>
      </c>
      <c r="B68" s="25" t="s">
        <v>2999</v>
      </c>
      <c r="C68" s="267"/>
      <c r="D68" s="267"/>
      <c r="E68" s="267">
        <f>SUMIF('Unos rashoda i izdataka'!$S$3:$S$500,'A.3 RASHODI FUNK'!$A68,'Unos rashoda i izdataka'!J$3:J$500)+SUMIF('Unos rashoda P4'!$U$3:$U$501,'A.3 RASHODI FUNK'!$A68,'Unos rashoda P4'!H$3:H$501)</f>
        <v>0</v>
      </c>
      <c r="F68" s="267">
        <f>SUMIF('Unos rashoda i izdataka'!$S$3:$S$500,'A.3 RASHODI FUNK'!$A68,'Unos rashoda i izdataka'!L$3:L$500)+SUMIF('Unos rashoda P4'!$U$3:$U$501,'A.3 RASHODI FUNK'!$A68,'Unos rashoda P4'!J$3:J$501)</f>
        <v>0</v>
      </c>
      <c r="G68" s="267">
        <f>SUMIF('Unos rashoda i izdataka'!$S$3:$S$500,'A.3 RASHODI FUNK'!$A68,'Unos rashoda i izdataka'!M$3:M$500)+SUMIF('Unos rashoda P4'!$U$3:$U$501,'A.3 RASHODI FUNK'!$A68,'Unos rashoda P4'!K$3:K$501)</f>
        <v>0</v>
      </c>
      <c r="H68" s="235" t="str">
        <f>'OPĆI DIO'!$C$1</f>
        <v>38438 VELEUČILIŠTE MARKO MARULIĆ U KNINU</v>
      </c>
    </row>
    <row r="69" spans="1:8" ht="26.25" customHeight="1">
      <c r="A69" s="154">
        <v>93</v>
      </c>
      <c r="B69" s="25" t="s">
        <v>3000</v>
      </c>
      <c r="C69" s="267"/>
      <c r="D69" s="267"/>
      <c r="E69" s="267">
        <f>SUMIF('Unos rashoda i izdataka'!$S$3:$S$500,'A.3 RASHODI FUNK'!$A69,'Unos rashoda i izdataka'!J$3:J$500)+SUMIF('Unos rashoda P4'!$U$3:$U$501,'A.3 RASHODI FUNK'!$A69,'Unos rashoda P4'!H$3:H$501)</f>
        <v>0</v>
      </c>
      <c r="F69" s="267">
        <f>SUMIF('Unos rashoda i izdataka'!$S$3:$S$500,'A.3 RASHODI FUNK'!$A69,'Unos rashoda i izdataka'!L$3:L$500)+SUMIF('Unos rashoda P4'!$U$3:$U$501,'A.3 RASHODI FUNK'!$A69,'Unos rashoda P4'!J$3:J$501)</f>
        <v>0</v>
      </c>
      <c r="G69" s="267">
        <f>SUMIF('Unos rashoda i izdataka'!$S$3:$S$500,'A.3 RASHODI FUNK'!$A69,'Unos rashoda i izdataka'!M$3:M$500)+SUMIF('Unos rashoda P4'!$U$3:$U$501,'A.3 RASHODI FUNK'!$A69,'Unos rashoda P4'!K$3:K$501)</f>
        <v>0</v>
      </c>
      <c r="H69" s="235" t="str">
        <f>'OPĆI DIO'!$C$1</f>
        <v>38438 VELEUČILIŠTE MARKO MARULIĆ U KNINU</v>
      </c>
    </row>
    <row r="70" spans="1:8">
      <c r="A70" s="154">
        <v>94</v>
      </c>
      <c r="B70" s="25" t="s">
        <v>3001</v>
      </c>
      <c r="C70" s="267">
        <v>1597685</v>
      </c>
      <c r="D70" s="267">
        <v>1820714</v>
      </c>
      <c r="E70" s="267">
        <f>SUMIF('Unos rashoda i izdataka'!$S$3:$S$500,'A.3 RASHODI FUNK'!$A70,'Unos rashoda i izdataka'!J$3:J$500)+SUMIF('Unos rashoda P4'!$U$3:$U$501,'A.3 RASHODI FUNK'!$A70,'Unos rashoda P4'!H$3:H$501)</f>
        <v>2150549</v>
      </c>
      <c r="F70" s="267">
        <f>SUMIF('Unos rashoda i izdataka'!$S$3:$S$500,'A.3 RASHODI FUNK'!$A70,'Unos rashoda i izdataka'!L$3:L$500)+SUMIF('Unos rashoda P4'!$U$3:$U$501,'A.3 RASHODI FUNK'!$A70,'Unos rashoda P4'!J$3:J$501)</f>
        <v>2163540</v>
      </c>
      <c r="G70" s="267">
        <f>SUMIF('Unos rashoda i izdataka'!$S$3:$S$500,'A.3 RASHODI FUNK'!$A70,'Unos rashoda i izdataka'!M$3:M$500)+SUMIF('Unos rashoda P4'!$U$3:$U$501,'A.3 RASHODI FUNK'!$A70,'Unos rashoda P4'!K$3:K$501)</f>
        <v>2134037</v>
      </c>
      <c r="H70" s="235" t="str">
        <f>'OPĆI DIO'!$C$1</f>
        <v>38438 VELEUČILIŠTE MARKO MARULIĆ U KNINU</v>
      </c>
    </row>
    <row r="71" spans="1:8">
      <c r="A71" s="154">
        <v>95</v>
      </c>
      <c r="B71" s="25" t="s">
        <v>2920</v>
      </c>
      <c r="C71" s="267"/>
      <c r="D71" s="267"/>
      <c r="E71" s="267">
        <f>SUMIF('Unos rashoda i izdataka'!$S$3:$S$500,'A.3 RASHODI FUNK'!$A71,'Unos rashoda i izdataka'!J$3:J$500)+SUMIF('Unos rashoda P4'!$U$3:$U$501,'A.3 RASHODI FUNK'!$A71,'Unos rashoda P4'!H$3:H$501)</f>
        <v>0</v>
      </c>
      <c r="F71" s="267">
        <f>SUMIF('Unos rashoda i izdataka'!$S$3:$S$500,'A.3 RASHODI FUNK'!$A71,'Unos rashoda i izdataka'!L$3:L$500)+SUMIF('Unos rashoda P4'!$U$3:$U$501,'A.3 RASHODI FUNK'!$A71,'Unos rashoda P4'!J$3:J$501)</f>
        <v>0</v>
      </c>
      <c r="G71" s="267">
        <f>SUMIF('Unos rashoda i izdataka'!$S$3:$S$500,'A.3 RASHODI FUNK'!$A71,'Unos rashoda i izdataka'!M$3:M$500)+SUMIF('Unos rashoda P4'!$U$3:$U$501,'A.3 RASHODI FUNK'!$A71,'Unos rashoda P4'!K$3:K$501)</f>
        <v>0</v>
      </c>
      <c r="H71" s="235" t="str">
        <f>'OPĆI DIO'!$C$1</f>
        <v>38438 VELEUČILIŠTE MARKO MARULIĆ U KNINU</v>
      </c>
    </row>
    <row r="72" spans="1:8">
      <c r="A72" s="154">
        <v>96</v>
      </c>
      <c r="B72" s="25" t="s">
        <v>2918</v>
      </c>
      <c r="C72" s="267">
        <v>7206</v>
      </c>
      <c r="D72" s="267">
        <v>7000</v>
      </c>
      <c r="E72" s="267">
        <f>SUMIF('Unos rashoda i izdataka'!$S$3:$S$500,'A.3 RASHODI FUNK'!$A72,'Unos rashoda i izdataka'!J$3:J$500)+SUMIF('Unos rashoda P4'!$U$3:$U$501,'A.3 RASHODI FUNK'!$A72,'Unos rashoda P4'!H$3:H$501)</f>
        <v>7000</v>
      </c>
      <c r="F72" s="267">
        <f>SUMIF('Unos rashoda i izdataka'!$S$3:$S$500,'A.3 RASHODI FUNK'!$A72,'Unos rashoda i izdataka'!L$3:L$500)+SUMIF('Unos rashoda P4'!$U$3:$U$501,'A.3 RASHODI FUNK'!$A72,'Unos rashoda P4'!J$3:J$501)</f>
        <v>0</v>
      </c>
      <c r="G72" s="267">
        <f>SUMIF('Unos rashoda i izdataka'!$S$3:$S$500,'A.3 RASHODI FUNK'!$A72,'Unos rashoda i izdataka'!M$3:M$500)+SUMIF('Unos rashoda P4'!$U$3:$U$501,'A.3 RASHODI FUNK'!$A72,'Unos rashoda P4'!K$3:K$501)</f>
        <v>0</v>
      </c>
      <c r="H72" s="235" t="str">
        <f>'OPĆI DIO'!$C$1</f>
        <v>38438 VELEUČILIŠTE MARKO MARULIĆ U KNINU</v>
      </c>
    </row>
    <row r="73" spans="1:8">
      <c r="A73" s="154">
        <v>97</v>
      </c>
      <c r="B73" s="25" t="s">
        <v>2904</v>
      </c>
      <c r="C73" s="267"/>
      <c r="D73" s="267"/>
      <c r="E73" s="267">
        <f>SUMIF('Unos rashoda i izdataka'!$S$3:$S$500,'A.3 RASHODI FUNK'!$A73,'Unos rashoda i izdataka'!J$3:J$500)+SUMIF('Unos rashoda P4'!$U$3:$U$501,'A.3 RASHODI FUNK'!$A73,'Unos rashoda P4'!H$3:H$501)</f>
        <v>0</v>
      </c>
      <c r="F73" s="267">
        <f>SUMIF('Unos rashoda i izdataka'!$S$3:$S$500,'A.3 RASHODI FUNK'!$A73,'Unos rashoda i izdataka'!L$3:L$500)+SUMIF('Unos rashoda P4'!$U$3:$U$501,'A.3 RASHODI FUNK'!$A73,'Unos rashoda P4'!J$3:J$501)</f>
        <v>0</v>
      </c>
      <c r="G73" s="267">
        <f>SUMIF('Unos rashoda i izdataka'!$S$3:$S$500,'A.3 RASHODI FUNK'!$A73,'Unos rashoda i izdataka'!M$3:M$500)+SUMIF('Unos rashoda P4'!$U$3:$U$501,'A.3 RASHODI FUNK'!$A73,'Unos rashoda P4'!K$3:K$501)</f>
        <v>0</v>
      </c>
      <c r="H73" s="235" t="str">
        <f>'OPĆI DIO'!$C$1</f>
        <v>38438 VELEUČILIŠTE MARKO MARULIĆ U KNINU</v>
      </c>
    </row>
    <row r="74" spans="1:8">
      <c r="A74" s="154">
        <v>98</v>
      </c>
      <c r="B74" s="25" t="s">
        <v>2906</v>
      </c>
      <c r="C74" s="267"/>
      <c r="D74" s="267"/>
      <c r="E74" s="267">
        <f>SUMIF('Unos rashoda i izdataka'!$S$3:$S$500,'A.3 RASHODI FUNK'!$A74,'Unos rashoda i izdataka'!J$3:J$500)+SUMIF('Unos rashoda P4'!$U$3:$U$501,'A.3 RASHODI FUNK'!$A74,'Unos rashoda P4'!H$3:H$501)</f>
        <v>0</v>
      </c>
      <c r="F74" s="267">
        <f>SUMIF('Unos rashoda i izdataka'!$S$3:$S$500,'A.3 RASHODI FUNK'!$A74,'Unos rashoda i izdataka'!L$3:L$500)+SUMIF('Unos rashoda P4'!$U$3:$U$501,'A.3 RASHODI FUNK'!$A74,'Unos rashoda P4'!J$3:J$501)</f>
        <v>0</v>
      </c>
      <c r="G74" s="267">
        <f>SUMIF('Unos rashoda i izdataka'!$S$3:$S$500,'A.3 RASHODI FUNK'!$A74,'Unos rashoda i izdataka'!M$3:M$500)+SUMIF('Unos rashoda P4'!$U$3:$U$501,'A.3 RASHODI FUNK'!$A74,'Unos rashoda P4'!K$3:K$501)</f>
        <v>0</v>
      </c>
      <c r="H74" s="235" t="str">
        <f>'OPĆI DIO'!$C$1</f>
        <v>38438 VELEUČILIŠTE MARKO MARULIĆ U KNINU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38438 VELEUČILIŠTE MARKO MARULIĆ U KNINU</v>
      </c>
    </row>
    <row r="76" spans="1:8">
      <c r="A76" s="154">
        <v>101</v>
      </c>
      <c r="B76" s="25" t="s">
        <v>3003</v>
      </c>
      <c r="C76" s="267"/>
      <c r="D76" s="267"/>
      <c r="E76" s="267">
        <f>SUMIF('Unos rashoda i izdataka'!$S$3:$S$500,'A.3 RASHODI FUNK'!$A76,'Unos rashoda i izdataka'!J$3:J$500)+SUMIF('Unos rashoda P4'!$U$3:$U$501,'A.3 RASHODI FUNK'!$A76,'Unos rashoda P4'!H$3:H$501)</f>
        <v>0</v>
      </c>
      <c r="F76" s="267">
        <f>SUMIF('Unos rashoda i izdataka'!$S$3:$S$500,'A.3 RASHODI FUNK'!$A76,'Unos rashoda i izdataka'!L$3:L$500)+SUMIF('Unos rashoda P4'!$U$3:$U$501,'A.3 RASHODI FUNK'!$A76,'Unos rashoda P4'!J$3:J$501)</f>
        <v>0</v>
      </c>
      <c r="G76" s="267">
        <f>SUMIF('Unos rashoda i izdataka'!$S$3:$S$500,'A.3 RASHODI FUNK'!$A76,'Unos rashoda i izdataka'!M$3:M$500)+SUMIF('Unos rashoda P4'!$U$3:$U$501,'A.3 RASHODI FUNK'!$A76,'Unos rashoda P4'!K$3:K$501)</f>
        <v>0</v>
      </c>
      <c r="H76" s="235" t="str">
        <f>'OPĆI DIO'!$C$1</f>
        <v>38438 VELEUČILIŠTE MARKO MARULIĆ U KNINU</v>
      </c>
    </row>
    <row r="77" spans="1:8">
      <c r="A77" s="154">
        <v>102</v>
      </c>
      <c r="B77" s="25" t="s">
        <v>3004</v>
      </c>
      <c r="C77" s="267"/>
      <c r="D77" s="267"/>
      <c r="E77" s="267">
        <f>SUMIF('Unos rashoda i izdataka'!$S$3:$S$500,'A.3 RASHODI FUNK'!$A77,'Unos rashoda i izdataka'!J$3:J$500)+SUMIF('Unos rashoda P4'!$U$3:$U$501,'A.3 RASHODI FUNK'!$A77,'Unos rashoda P4'!H$3:H$501)</f>
        <v>0</v>
      </c>
      <c r="F77" s="267">
        <f>SUMIF('Unos rashoda i izdataka'!$S$3:$S$500,'A.3 RASHODI FUNK'!$A77,'Unos rashoda i izdataka'!L$3:L$500)+SUMIF('Unos rashoda P4'!$U$3:$U$501,'A.3 RASHODI FUNK'!$A77,'Unos rashoda P4'!J$3:J$501)</f>
        <v>0</v>
      </c>
      <c r="G77" s="267">
        <f>SUMIF('Unos rashoda i izdataka'!$S$3:$S$500,'A.3 RASHODI FUNK'!$A77,'Unos rashoda i izdataka'!M$3:M$500)+SUMIF('Unos rashoda P4'!$U$3:$U$501,'A.3 RASHODI FUNK'!$A77,'Unos rashoda P4'!K$3:K$501)</f>
        <v>0</v>
      </c>
      <c r="H77" s="235" t="str">
        <f>'OPĆI DIO'!$C$1</f>
        <v>38438 VELEUČILIŠTE MARKO MARULIĆ U KNINU</v>
      </c>
    </row>
    <row r="78" spans="1:8">
      <c r="A78" s="154">
        <v>103</v>
      </c>
      <c r="B78" s="25" t="s">
        <v>3005</v>
      </c>
      <c r="C78" s="267"/>
      <c r="D78" s="267"/>
      <c r="E78" s="267">
        <f>SUMIF('Unos rashoda i izdataka'!$S$3:$S$500,'A.3 RASHODI FUNK'!$A78,'Unos rashoda i izdataka'!J$3:J$500)+SUMIF('Unos rashoda P4'!$U$3:$U$501,'A.3 RASHODI FUNK'!$A78,'Unos rashoda P4'!H$3:H$501)</f>
        <v>0</v>
      </c>
      <c r="F78" s="267">
        <f>SUMIF('Unos rashoda i izdataka'!$S$3:$S$500,'A.3 RASHODI FUNK'!$A78,'Unos rashoda i izdataka'!L$3:L$500)+SUMIF('Unos rashoda P4'!$U$3:$U$501,'A.3 RASHODI FUNK'!$A78,'Unos rashoda P4'!J$3:J$501)</f>
        <v>0</v>
      </c>
      <c r="G78" s="267">
        <f>SUMIF('Unos rashoda i izdataka'!$S$3:$S$500,'A.3 RASHODI FUNK'!$A78,'Unos rashoda i izdataka'!M$3:M$500)+SUMIF('Unos rashoda P4'!$U$3:$U$501,'A.3 RASHODI FUNK'!$A78,'Unos rashoda P4'!K$3:K$501)</f>
        <v>0</v>
      </c>
      <c r="H78" s="235" t="str">
        <f>'OPĆI DIO'!$C$1</f>
        <v>38438 VELEUČILIŠTE MARKO MARULIĆ U KNINU</v>
      </c>
    </row>
    <row r="79" spans="1:8">
      <c r="A79" s="154">
        <v>104</v>
      </c>
      <c r="B79" s="25" t="s">
        <v>3006</v>
      </c>
      <c r="C79" s="267"/>
      <c r="D79" s="267"/>
      <c r="E79" s="267">
        <f>SUMIF('Unos rashoda i izdataka'!$S$3:$S$500,'A.3 RASHODI FUNK'!$A79,'Unos rashoda i izdataka'!J$3:J$500)+SUMIF('Unos rashoda P4'!$U$3:$U$501,'A.3 RASHODI FUNK'!$A79,'Unos rashoda P4'!H$3:H$501)</f>
        <v>0</v>
      </c>
      <c r="F79" s="267">
        <f>SUMIF('Unos rashoda i izdataka'!$S$3:$S$500,'A.3 RASHODI FUNK'!$A79,'Unos rashoda i izdataka'!L$3:L$500)+SUMIF('Unos rashoda P4'!$U$3:$U$501,'A.3 RASHODI FUNK'!$A79,'Unos rashoda P4'!J$3:J$501)</f>
        <v>0</v>
      </c>
      <c r="G79" s="267">
        <f>SUMIF('Unos rashoda i izdataka'!$S$3:$S$500,'A.3 RASHODI FUNK'!$A79,'Unos rashoda i izdataka'!M$3:M$500)+SUMIF('Unos rashoda P4'!$U$3:$U$501,'A.3 RASHODI FUNK'!$A79,'Unos rashoda P4'!K$3:K$501)</f>
        <v>0</v>
      </c>
      <c r="H79" s="235" t="str">
        <f>'OPĆI DIO'!$C$1</f>
        <v>38438 VELEUČILIŠTE MARKO MARULIĆ U KNINU</v>
      </c>
    </row>
    <row r="80" spans="1:8">
      <c r="A80" s="154">
        <v>105</v>
      </c>
      <c r="B80" s="25" t="s">
        <v>3007</v>
      </c>
      <c r="C80" s="267"/>
      <c r="D80" s="267"/>
      <c r="E80" s="267">
        <f>SUMIF('Unos rashoda i izdataka'!$S$3:$S$500,'A.3 RASHODI FUNK'!$A80,'Unos rashoda i izdataka'!J$3:J$500)+SUMIF('Unos rashoda P4'!$U$3:$U$501,'A.3 RASHODI FUNK'!$A80,'Unos rashoda P4'!H$3:H$501)</f>
        <v>0</v>
      </c>
      <c r="F80" s="267">
        <f>SUMIF('Unos rashoda i izdataka'!$S$3:$S$500,'A.3 RASHODI FUNK'!$A80,'Unos rashoda i izdataka'!L$3:L$500)+SUMIF('Unos rashoda P4'!$U$3:$U$501,'A.3 RASHODI FUNK'!$A80,'Unos rashoda P4'!J$3:J$501)</f>
        <v>0</v>
      </c>
      <c r="G80" s="267">
        <f>SUMIF('Unos rashoda i izdataka'!$S$3:$S$500,'A.3 RASHODI FUNK'!$A80,'Unos rashoda i izdataka'!M$3:M$500)+SUMIF('Unos rashoda P4'!$U$3:$U$501,'A.3 RASHODI FUNK'!$A80,'Unos rashoda P4'!K$3:K$501)</f>
        <v>0</v>
      </c>
      <c r="H80" s="235" t="str">
        <f>'OPĆI DIO'!$C$1</f>
        <v>38438 VELEUČILIŠTE MARKO MARULIĆ U KNINU</v>
      </c>
    </row>
    <row r="81" spans="1:8">
      <c r="A81" s="154">
        <v>106</v>
      </c>
      <c r="B81" s="25" t="s">
        <v>3008</v>
      </c>
      <c r="C81" s="267"/>
      <c r="D81" s="267"/>
      <c r="E81" s="267">
        <f>SUMIF('Unos rashoda i izdataka'!$S$3:$S$500,'A.3 RASHODI FUNK'!$A81,'Unos rashoda i izdataka'!J$3:J$500)+SUMIF('Unos rashoda P4'!$U$3:$U$501,'A.3 RASHODI FUNK'!$A81,'Unos rashoda P4'!H$3:H$501)</f>
        <v>0</v>
      </c>
      <c r="F81" s="267">
        <f>SUMIF('Unos rashoda i izdataka'!$S$3:$S$500,'A.3 RASHODI FUNK'!$A81,'Unos rashoda i izdataka'!L$3:L$500)+SUMIF('Unos rashoda P4'!$U$3:$U$501,'A.3 RASHODI FUNK'!$A81,'Unos rashoda P4'!J$3:J$501)</f>
        <v>0</v>
      </c>
      <c r="G81" s="267">
        <f>SUMIF('Unos rashoda i izdataka'!$S$3:$S$500,'A.3 RASHODI FUNK'!$A81,'Unos rashoda i izdataka'!M$3:M$500)+SUMIF('Unos rashoda P4'!$U$3:$U$501,'A.3 RASHODI FUNK'!$A81,'Unos rashoda P4'!K$3:K$501)</f>
        <v>0</v>
      </c>
      <c r="H81" s="235" t="str">
        <f>'OPĆI DIO'!$C$1</f>
        <v>38438 VELEUČILIŠTE MARKO MARULIĆ U KNINU</v>
      </c>
    </row>
    <row r="82" spans="1:8" ht="27.6">
      <c r="A82" s="154">
        <v>107</v>
      </c>
      <c r="B82" s="25" t="s">
        <v>3009</v>
      </c>
      <c r="C82" s="267"/>
      <c r="D82" s="267"/>
      <c r="E82" s="267">
        <f>SUMIF('Unos rashoda i izdataka'!$S$3:$S$500,'A.3 RASHODI FUNK'!$A82,'Unos rashoda i izdataka'!J$3:J$500)+SUMIF('Unos rashoda P4'!$U$3:$U$501,'A.3 RASHODI FUNK'!$A82,'Unos rashoda P4'!H$3:H$501)</f>
        <v>0</v>
      </c>
      <c r="F82" s="267">
        <f>SUMIF('Unos rashoda i izdataka'!$S$3:$S$500,'A.3 RASHODI FUNK'!$A82,'Unos rashoda i izdataka'!L$3:L$500)+SUMIF('Unos rashoda P4'!$U$3:$U$501,'A.3 RASHODI FUNK'!$A82,'Unos rashoda P4'!J$3:J$501)</f>
        <v>0</v>
      </c>
      <c r="G82" s="267">
        <f>SUMIF('Unos rashoda i izdataka'!$S$3:$S$500,'A.3 RASHODI FUNK'!$A82,'Unos rashoda i izdataka'!M$3:M$500)+SUMIF('Unos rashoda P4'!$U$3:$U$501,'A.3 RASHODI FUNK'!$A82,'Unos rashoda P4'!K$3:K$501)</f>
        <v>0</v>
      </c>
      <c r="H82" s="235" t="str">
        <f>'OPĆI DIO'!$C$1</f>
        <v>38438 VELEUČILIŠTE MARKO MARULIĆ U KNINU</v>
      </c>
    </row>
    <row r="83" spans="1:8">
      <c r="A83" s="154">
        <v>108</v>
      </c>
      <c r="B83" s="25" t="s">
        <v>3010</v>
      </c>
      <c r="C83" s="267"/>
      <c r="D83" s="267"/>
      <c r="E83" s="267">
        <f>SUMIF('Unos rashoda i izdataka'!$S$3:$S$500,'A.3 RASHODI FUNK'!$A83,'Unos rashoda i izdataka'!J$3:J$500)+SUMIF('Unos rashoda P4'!$U$3:$U$501,'A.3 RASHODI FUNK'!$A83,'Unos rashoda P4'!H$3:H$501)</f>
        <v>0</v>
      </c>
      <c r="F83" s="267">
        <f>SUMIF('Unos rashoda i izdataka'!$S$3:$S$500,'A.3 RASHODI FUNK'!$A83,'Unos rashoda i izdataka'!L$3:L$500)+SUMIF('Unos rashoda P4'!$U$3:$U$501,'A.3 RASHODI FUNK'!$A83,'Unos rashoda P4'!J$3:J$501)</f>
        <v>0</v>
      </c>
      <c r="G83" s="267">
        <f>SUMIF('Unos rashoda i izdataka'!$S$3:$S$500,'A.3 RASHODI FUNK'!$A83,'Unos rashoda i izdataka'!M$3:M$500)+SUMIF('Unos rashoda P4'!$U$3:$U$501,'A.3 RASHODI FUNK'!$A83,'Unos rashoda P4'!K$3:K$501)</f>
        <v>0</v>
      </c>
      <c r="H83" s="235" t="str">
        <f>'OPĆI DIO'!$C$1</f>
        <v>38438 VELEUČILIŠTE MARKO MARULIĆ U KNINU</v>
      </c>
    </row>
    <row r="84" spans="1:8" ht="27.6">
      <c r="A84" s="154">
        <v>109</v>
      </c>
      <c r="B84" s="25" t="s">
        <v>3011</v>
      </c>
      <c r="C84" s="267"/>
      <c r="D84" s="267"/>
      <c r="E84" s="267">
        <f>SUMIF('Unos rashoda i izdataka'!$S$3:$S$500,'A.3 RASHODI FUNK'!$A84,'Unos rashoda i izdataka'!J$3:J$500)+SUMIF('Unos rashoda P4'!$U$3:$U$501,'A.3 RASHODI FUNK'!$A84,'Unos rashoda P4'!H$3:H$501)</f>
        <v>0</v>
      </c>
      <c r="F84" s="267">
        <f>SUMIF('Unos rashoda i izdataka'!$S$3:$S$500,'A.3 RASHODI FUNK'!$A84,'Unos rashoda i izdataka'!L$3:L$500)+SUMIF('Unos rashoda P4'!$U$3:$U$501,'A.3 RASHODI FUNK'!$A84,'Unos rashoda P4'!J$3:J$501)</f>
        <v>0</v>
      </c>
      <c r="G84" s="267">
        <f>SUMIF('Unos rashoda i izdataka'!$S$3:$S$500,'A.3 RASHODI FUNK'!$A84,'Unos rashoda i izdataka'!M$3:M$500)+SUMIF('Unos rashoda P4'!$U$3:$U$501,'A.3 RASHODI FUNK'!$A84,'Unos rashoda P4'!K$3:K$501)</f>
        <v>0</v>
      </c>
      <c r="H84" s="235" t="str">
        <f>'OPĆI DIO'!$C$1</f>
        <v>38438 VELEUČILIŠTE MARKO MARULIĆ U KNINU</v>
      </c>
    </row>
    <row r="85" spans="1:8"/>
    <row r="86" spans="1:8"/>
    <row r="87" spans="1:8"/>
  </sheetData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H8" sqref="H8"/>
    </sheetView>
  </sheetViews>
  <sheetFormatPr defaultColWidth="0" defaultRowHeight="13.8" zeroHeight="1"/>
  <cols>
    <col min="1" max="1" width="7.109375" style="1" customWidth="1"/>
    <col min="2" max="2" width="4.88671875" style="1" customWidth="1"/>
    <col min="3" max="3" width="39.6640625" style="1" customWidth="1"/>
    <col min="4" max="4" width="14.88671875" style="1" customWidth="1"/>
    <col min="5" max="8" width="13.88671875" style="1" customWidth="1"/>
    <col min="9" max="9" width="13.88671875" style="11" customWidth="1"/>
    <col min="10" max="22" width="13.88671875" style="1" customWidth="1"/>
    <col min="23" max="23" width="7.88671875" style="1" hidden="1" customWidth="1"/>
    <col min="24" max="30" width="0" style="1" hidden="1" customWidth="1"/>
    <col min="31" max="16384" width="11.44140625" style="1" hidden="1"/>
  </cols>
  <sheetData>
    <row r="1" spans="1:16384" ht="15.6" customHeight="1"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290"/>
    </row>
    <row r="2" spans="1:16384" ht="21" customHeight="1">
      <c r="B2" s="399" t="s">
        <v>3013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290"/>
    </row>
    <row r="3" spans="1:16384" s="19" customFormat="1" ht="14.4">
      <c r="B3" s="18"/>
      <c r="C3" s="18"/>
      <c r="D3" s="18"/>
      <c r="G3" s="274"/>
      <c r="I3" s="274"/>
      <c r="Q3" s="20"/>
      <c r="V3" s="144" t="s">
        <v>3017</v>
      </c>
    </row>
    <row r="4" spans="1:16384" s="298" customFormat="1" ht="96.6">
      <c r="A4" s="297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4524</v>
      </c>
      <c r="R4" s="101" t="s">
        <v>238</v>
      </c>
      <c r="S4" s="22" t="s">
        <v>239</v>
      </c>
      <c r="T4" s="22" t="s">
        <v>240</v>
      </c>
      <c r="U4" s="291" t="s">
        <v>3703</v>
      </c>
      <c r="V4" s="292" t="s">
        <v>3704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440986</v>
      </c>
      <c r="E5" s="254"/>
      <c r="F5" s="254"/>
      <c r="G5" s="327"/>
      <c r="H5" s="254"/>
      <c r="I5" s="254">
        <v>400986</v>
      </c>
      <c r="J5" s="254"/>
      <c r="K5" s="254">
        <v>40000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2001549</v>
      </c>
      <c r="E6" s="6">
        <f>'A.2 PRIHODI I RASHODI IF'!E7</f>
        <v>1874549</v>
      </c>
      <c r="F6" s="6">
        <f>'A.2 PRIHODI I RASHODI IF'!E8</f>
        <v>0</v>
      </c>
      <c r="G6" s="6">
        <f>'A.2 PRIHODI I RASHODI IF'!E10</f>
        <v>45000</v>
      </c>
      <c r="H6" s="6">
        <f>'A.2 PRIHODI I RASHODI IF'!E12</f>
        <v>0</v>
      </c>
      <c r="I6" s="6">
        <f>'A.2 PRIHODI I RASHODI IF'!E13+'B.2 RAČUN FINANC IF'!E7</f>
        <v>75000</v>
      </c>
      <c r="J6" s="6">
        <f>'A.2 PRIHODI I RASHODI IF'!E15</f>
        <v>0</v>
      </c>
      <c r="K6" s="6">
        <f>'A.2 PRIHODI I RASHODI IF'!E16</f>
        <v>7000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38438 VELEUČILIŠTE MARKO MARULIĆ U KNINU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-284986</v>
      </c>
      <c r="E7" s="255"/>
      <c r="F7" s="255"/>
      <c r="G7" s="255"/>
      <c r="H7" s="255"/>
      <c r="I7" s="255">
        <v>-264986</v>
      </c>
      <c r="J7" s="255"/>
      <c r="K7" s="255">
        <v>-20000</v>
      </c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2157549</v>
      </c>
      <c r="E8" s="6">
        <f>+E5+E6+E7</f>
        <v>1874549</v>
      </c>
      <c r="F8" s="6">
        <f t="shared" ref="F8:S8" si="1">+F5+F6+F7</f>
        <v>0</v>
      </c>
      <c r="G8" s="6">
        <f t="shared" si="1"/>
        <v>45000</v>
      </c>
      <c r="H8" s="6">
        <f t="shared" si="1"/>
        <v>0</v>
      </c>
      <c r="I8" s="6">
        <f t="shared" si="1"/>
        <v>211000</v>
      </c>
      <c r="J8" s="6">
        <f t="shared" si="1"/>
        <v>0</v>
      </c>
      <c r="K8" s="6">
        <f t="shared" si="1"/>
        <v>27000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2157549</v>
      </c>
      <c r="E9" s="6">
        <f>'A.2 PRIHODI I RASHODI IF'!E33</f>
        <v>1874549</v>
      </c>
      <c r="F9" s="6">
        <f>'A.2 PRIHODI I RASHODI IF'!E34</f>
        <v>0</v>
      </c>
      <c r="G9" s="6">
        <f>'A.2 PRIHODI I RASHODI IF'!E36+'B.2 RAČUN FINANC IF'!E14</f>
        <v>45000</v>
      </c>
      <c r="H9" s="6">
        <f>'A.2 PRIHODI I RASHODI IF'!E38</f>
        <v>0</v>
      </c>
      <c r="I9" s="6">
        <f>'A.2 PRIHODI I RASHODI IF'!E39</f>
        <v>211000</v>
      </c>
      <c r="J9" s="6">
        <f>'A.2 PRIHODI I RASHODI IF'!E41</f>
        <v>0</v>
      </c>
      <c r="K9" s="6">
        <f>'A.2 PRIHODI I RASHODI IF'!E42</f>
        <v>27000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38438 VELEUČILIŠTE MARKO MARULIĆ U KNINU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3710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38438 VELEUČILIŠTE MARKO MARULIĆ U KNINU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38438 VELEUČILIŠTE MARKO MARULIĆ U KNINU</v>
      </c>
    </row>
    <row r="12" spans="1:16384" s="19" customFormat="1" ht="96.6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4524</v>
      </c>
      <c r="R12" s="101" t="s">
        <v>238</v>
      </c>
      <c r="S12" s="22" t="s">
        <v>239</v>
      </c>
      <c r="T12" s="22" t="s">
        <v>240</v>
      </c>
      <c r="U12" s="291" t="s">
        <v>3703</v>
      </c>
      <c r="V12" s="292" t="s">
        <v>3704</v>
      </c>
      <c r="W12" s="23" t="str">
        <f>'OPĆI DIO'!$C$1</f>
        <v>38438 VELEUČILIŠTE MARKO MARULIĆ U KNINU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284986</v>
      </c>
      <c r="E13" s="83">
        <f t="shared" ref="E13:V13" si="260">-E7</f>
        <v>0</v>
      </c>
      <c r="F13" s="83">
        <f t="shared" si="260"/>
        <v>0</v>
      </c>
      <c r="G13" s="83">
        <f>-G7</f>
        <v>0</v>
      </c>
      <c r="H13" s="83">
        <f t="shared" si="260"/>
        <v>0</v>
      </c>
      <c r="I13" s="83">
        <f t="shared" si="260"/>
        <v>264986</v>
      </c>
      <c r="J13" s="83">
        <f t="shared" si="260"/>
        <v>0</v>
      </c>
      <c r="K13" s="83">
        <f t="shared" si="260"/>
        <v>20000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38438 VELEUČILIŠTE MARKO MARULIĆ U KNINU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2007540</v>
      </c>
      <c r="E14" s="6">
        <f>'A.2 PRIHODI I RASHODI IF'!F7</f>
        <v>1887540</v>
      </c>
      <c r="F14" s="6">
        <f>'A.2 PRIHODI I RASHODI IF'!F8</f>
        <v>0</v>
      </c>
      <c r="G14" s="6">
        <f>'A.2 PRIHODI I RASHODI IF'!F10</f>
        <v>50000</v>
      </c>
      <c r="H14" s="6">
        <f>'A.2 PRIHODI I RASHODI IF'!F12</f>
        <v>0</v>
      </c>
      <c r="I14" s="6">
        <f>'A.2 PRIHODI I RASHODI IF'!F13+'B.2 RAČUN FINANC IF'!F7</f>
        <v>70000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38438 VELEUČILIŠTE MARKO MARULIĆ U KNINU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-128986</v>
      </c>
      <c r="E15" s="256"/>
      <c r="F15" s="256"/>
      <c r="G15" s="256">
        <v>-5000</v>
      </c>
      <c r="H15" s="256"/>
      <c r="I15" s="256">
        <v>-123986</v>
      </c>
      <c r="J15" s="256"/>
      <c r="K15" s="256"/>
      <c r="L15" s="256"/>
      <c r="M15" s="254"/>
      <c r="N15" s="256"/>
      <c r="O15" s="256"/>
      <c r="P15" s="256"/>
      <c r="Q15" s="256"/>
      <c r="R15" s="256"/>
      <c r="S15" s="256"/>
      <c r="T15" s="256"/>
      <c r="U15" s="256"/>
      <c r="V15" s="256"/>
      <c r="W15" s="23" t="str">
        <f>'OPĆI DIO'!$C$1</f>
        <v>38438 VELEUČILIŠTE MARKO MARULIĆ U KNINU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2163540</v>
      </c>
      <c r="E16" s="6">
        <f>+E13+E14+E15</f>
        <v>1887540</v>
      </c>
      <c r="F16" s="6">
        <f t="shared" ref="F16:V16" si="261">+F13+F14+F15</f>
        <v>0</v>
      </c>
      <c r="G16" s="6">
        <f t="shared" si="261"/>
        <v>45000</v>
      </c>
      <c r="H16" s="6">
        <f t="shared" si="261"/>
        <v>0</v>
      </c>
      <c r="I16" s="6">
        <f t="shared" si="261"/>
        <v>211000</v>
      </c>
      <c r="J16" s="6">
        <f t="shared" si="261"/>
        <v>0</v>
      </c>
      <c r="K16" s="6">
        <f t="shared" si="261"/>
        <v>20000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38438 VELEUČILIŠTE MARKO MARULIĆ U KNINU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2163540</v>
      </c>
      <c r="E17" s="6">
        <f>'A.2 PRIHODI I RASHODI IF'!F33</f>
        <v>1887540</v>
      </c>
      <c r="F17" s="6">
        <f>'A.2 PRIHODI I RASHODI IF'!F34</f>
        <v>0</v>
      </c>
      <c r="G17" s="6">
        <f>'A.2 PRIHODI I RASHODI IF'!F36+'B.2 RAČUN FINANC IF'!F14</f>
        <v>45000</v>
      </c>
      <c r="H17" s="6">
        <f>'A.2 PRIHODI I RASHODI IF'!F38</f>
        <v>0</v>
      </c>
      <c r="I17" s="6">
        <f>'A.2 PRIHODI I RASHODI IF'!F39</f>
        <v>211000</v>
      </c>
      <c r="J17" s="6">
        <f>'A.2 PRIHODI I RASHODI IF'!F41</f>
        <v>0</v>
      </c>
      <c r="K17" s="6">
        <f>'A.2 PRIHODI I RASHODI IF'!F42</f>
        <v>20000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38438 VELEUČILIŠTE MARKO MARULIĆ U KNINU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38438 VELEUČILIŠTE MARKO MARULIĆ U KNINU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38438 VELEUČILIŠTE MARKO MARULIĆ U KNINU</v>
      </c>
    </row>
    <row r="20" spans="1:28" s="19" customFormat="1" ht="96.6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4524</v>
      </c>
      <c r="R20" s="101" t="s">
        <v>238</v>
      </c>
      <c r="S20" s="22" t="s">
        <v>239</v>
      </c>
      <c r="T20" s="22" t="s">
        <v>240</v>
      </c>
      <c r="U20" s="291" t="s">
        <v>3703</v>
      </c>
      <c r="V20" s="292" t="s">
        <v>3704</v>
      </c>
      <c r="W20" s="23" t="str">
        <f>'OPĆI DIO'!$C$1</f>
        <v>38438 VELEUČILIŠTE MARKO MARULIĆ U KNINU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128986</v>
      </c>
      <c r="E21" s="83">
        <f t="shared" ref="E21:V21" si="264">-E15</f>
        <v>0</v>
      </c>
      <c r="F21" s="83">
        <f t="shared" si="264"/>
        <v>0</v>
      </c>
      <c r="G21" s="83">
        <f>-G15</f>
        <v>5000</v>
      </c>
      <c r="H21" s="83">
        <f t="shared" si="264"/>
        <v>0</v>
      </c>
      <c r="I21" s="83">
        <f t="shared" si="264"/>
        <v>123986</v>
      </c>
      <c r="J21" s="83">
        <f t="shared" si="264"/>
        <v>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38438 VELEUČILIŠTE MARKO MARULIĆ U KNINU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2016037</v>
      </c>
      <c r="E22" s="6">
        <f>'A.2 PRIHODI I RASHODI IF'!G7</f>
        <v>1896037</v>
      </c>
      <c r="F22" s="6">
        <f>'A.2 PRIHODI I RASHODI IF'!G8</f>
        <v>0</v>
      </c>
      <c r="G22" s="6">
        <f>'A.2 PRIHODI I RASHODI IF'!G10</f>
        <v>50000</v>
      </c>
      <c r="H22" s="6">
        <f>'A.2 PRIHODI I RASHODI IF'!G12</f>
        <v>0</v>
      </c>
      <c r="I22" s="6">
        <f>'A.2 PRIHODI I RASHODI IF'!G13+'B.2 RAČUN FINANC IF'!G7</f>
        <v>70000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38438 VELEUČILIŠTE MARKO MARULIĆ U KNINU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-10986</v>
      </c>
      <c r="E23" s="256"/>
      <c r="F23" s="256"/>
      <c r="G23" s="256">
        <v>-10000</v>
      </c>
      <c r="H23" s="256"/>
      <c r="I23" s="256">
        <v>-986</v>
      </c>
      <c r="J23" s="256"/>
      <c r="K23" s="256"/>
      <c r="L23" s="256"/>
      <c r="M23" s="254"/>
      <c r="N23" s="256"/>
      <c r="O23" s="256"/>
      <c r="P23" s="256"/>
      <c r="Q23" s="256"/>
      <c r="R23" s="256"/>
      <c r="S23" s="256"/>
      <c r="T23" s="256"/>
      <c r="U23" s="256"/>
      <c r="V23" s="256"/>
      <c r="W23" s="23" t="str">
        <f>'OPĆI DIO'!$C$1</f>
        <v>38438 VELEUČILIŠTE MARKO MARULIĆ U KNINU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2134037</v>
      </c>
      <c r="E24" s="6">
        <f>+E21+E22+E23</f>
        <v>1896037</v>
      </c>
      <c r="F24" s="6">
        <f t="shared" ref="F24:V24" si="265">+F21+F22+F23</f>
        <v>0</v>
      </c>
      <c r="G24" s="6">
        <f t="shared" si="265"/>
        <v>45000</v>
      </c>
      <c r="H24" s="6">
        <f t="shared" si="265"/>
        <v>0</v>
      </c>
      <c r="I24" s="6">
        <f t="shared" si="265"/>
        <v>193000</v>
      </c>
      <c r="J24" s="6">
        <f t="shared" si="265"/>
        <v>0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38438 VELEUČILIŠTE MARKO MARULIĆ U KNINU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2134037</v>
      </c>
      <c r="E25" s="6">
        <f>'A.2 PRIHODI I RASHODI IF'!G33</f>
        <v>1896037</v>
      </c>
      <c r="F25" s="6">
        <f>'A.2 PRIHODI I RASHODI IF'!G34</f>
        <v>0</v>
      </c>
      <c r="G25" s="6">
        <f>'A.2 PRIHODI I RASHODI IF'!G36+'B.2 RAČUN FINANC IF'!G14</f>
        <v>45000</v>
      </c>
      <c r="H25" s="6">
        <f>'A.2 PRIHODI I RASHODI IF'!G38</f>
        <v>0</v>
      </c>
      <c r="I25" s="6">
        <f>'A.2 PRIHODI I RASHODI IF'!G39</f>
        <v>193000</v>
      </c>
      <c r="J25" s="6">
        <f>'A.2 PRIHODI I RASHODI IF'!G41</f>
        <v>0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38438 VELEUČILIŠTE MARKO MARULIĆ U KNINU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3711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38438 VELEUČILIŠTE MARKO MARULIĆ U KNINU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4" zeroHeight="1"/>
  <cols>
    <col min="1" max="1" width="4.44140625" style="175" customWidth="1"/>
    <col min="2" max="2" width="5.6640625" style="175" customWidth="1"/>
    <col min="3" max="3" width="44.6640625" style="175" customWidth="1"/>
    <col min="4" max="8" width="15.33203125" style="175" customWidth="1"/>
    <col min="9" max="10" width="25.33203125" style="175" hidden="1" customWidth="1"/>
    <col min="11" max="16384" width="9.109375" style="175" hidden="1"/>
  </cols>
  <sheetData>
    <row r="1" spans="1:10" ht="17.399999999999999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6">
      <c r="A2" s="400" t="s">
        <v>2864</v>
      </c>
      <c r="B2" s="400"/>
      <c r="C2" s="400"/>
      <c r="D2" s="400"/>
      <c r="E2" s="400"/>
      <c r="F2" s="400"/>
      <c r="G2" s="400"/>
      <c r="H2" s="400"/>
      <c r="I2" s="181"/>
      <c r="J2" s="181"/>
    </row>
    <row r="3" spans="1:10" ht="17.399999999999999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6">
      <c r="A4" s="400" t="s">
        <v>2887</v>
      </c>
      <c r="B4" s="400"/>
      <c r="C4" s="400"/>
      <c r="D4" s="400"/>
      <c r="E4" s="400"/>
      <c r="F4" s="400"/>
      <c r="G4" s="400"/>
      <c r="H4" s="400"/>
      <c r="I4" s="183"/>
      <c r="J4" s="183"/>
    </row>
    <row r="5" spans="1:10" ht="17.399999999999999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6">
      <c r="A6" s="400" t="s">
        <v>3682</v>
      </c>
      <c r="B6" s="400"/>
      <c r="C6" s="400"/>
      <c r="D6" s="400"/>
      <c r="E6" s="400"/>
      <c r="F6" s="400"/>
      <c r="G6" s="400"/>
      <c r="H6" s="400"/>
      <c r="I6" s="184"/>
      <c r="J6" s="184"/>
    </row>
    <row r="7" spans="1:10" ht="17.399999999999999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6.4">
      <c r="A8" s="401" t="s">
        <v>3654</v>
      </c>
      <c r="B8" s="402"/>
      <c r="C8" s="403"/>
      <c r="D8" s="185" t="s">
        <v>3701</v>
      </c>
      <c r="E8" s="185" t="s">
        <v>3702</v>
      </c>
      <c r="F8" s="186" t="s">
        <v>3705</v>
      </c>
      <c r="G8" s="186" t="s">
        <v>3706</v>
      </c>
      <c r="H8" s="186" t="s">
        <v>3707</v>
      </c>
    </row>
    <row r="9" spans="1:10" s="189" customFormat="1" ht="10.199999999999999">
      <c r="A9" s="404">
        <v>1</v>
      </c>
      <c r="B9" s="405"/>
      <c r="C9" s="406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1">
        <f>SUM(D11:D14)</f>
        <v>0</v>
      </c>
      <c r="E10" s="261">
        <f>SUM(E11:E14)</f>
        <v>0</v>
      </c>
      <c r="F10" s="261">
        <f>SUM(F11:F14)</f>
        <v>0</v>
      </c>
      <c r="G10" s="261">
        <f>SUM(G11:G14)</f>
        <v>0</v>
      </c>
      <c r="H10" s="261">
        <f>SUM(H11:H14)</f>
        <v>0</v>
      </c>
      <c r="I10" s="235" t="str">
        <f>'OPĆI DIO'!$C$1</f>
        <v>38438 VELEUČILIŠTE MARKO MARULIĆ U KNINU</v>
      </c>
    </row>
    <row r="11" spans="1:10">
      <c r="A11" s="190"/>
      <c r="B11" s="191">
        <v>81</v>
      </c>
      <c r="C11" s="322" t="s">
        <v>6627</v>
      </c>
      <c r="D11" s="259"/>
      <c r="E11" s="259"/>
      <c r="F11" s="258">
        <f>SUMIF('Unos prihoda i primitaka'!$M$3:$M$501,$B11,'Unos prihoda i primitaka'!G$3:G$501)</f>
        <v>0</v>
      </c>
      <c r="G11" s="258">
        <f>SUMIF('Unos prihoda i primitaka'!$M$3:$M$501,$B11,'Unos prihoda i primitaka'!I$3:I$501)</f>
        <v>0</v>
      </c>
      <c r="H11" s="258">
        <f>SUMIF('Unos prihoda i primitaka'!$M$3:$M$501,$B11,'Unos prihoda i primitaka'!J$3:J$501)</f>
        <v>0</v>
      </c>
      <c r="I11" s="235" t="str">
        <f>'OPĆI DIO'!$C$1</f>
        <v>38438 VELEUČILIŠTE MARKO MARULIĆ U KNINU</v>
      </c>
    </row>
    <row r="12" spans="1:10" ht="26.4">
      <c r="A12" s="190"/>
      <c r="B12" s="191">
        <v>82</v>
      </c>
      <c r="C12" s="322" t="s">
        <v>6628</v>
      </c>
      <c r="D12" s="259"/>
      <c r="E12" s="259"/>
      <c r="F12" s="258">
        <f>SUMIF('Unos prihoda i primitaka'!$M$3:$M$501,$B12,'Unos prihoda i primitaka'!G$3:G$501)</f>
        <v>0</v>
      </c>
      <c r="G12" s="258">
        <f>SUMIF('Unos prihoda i primitaka'!$M$3:$M$501,$B12,'Unos prihoda i primitaka'!I$3:I$501)</f>
        <v>0</v>
      </c>
      <c r="H12" s="258">
        <f>SUMIF('Unos prihoda i primitaka'!$M$3:$M$501,$B12,'Unos prihoda i primitaka'!J$3:J$501)</f>
        <v>0</v>
      </c>
      <c r="I12" s="235" t="str">
        <f>'OPĆI DIO'!$C$1</f>
        <v>38438 VELEUČILIŠTE MARKO MARULIĆ U KNINU</v>
      </c>
    </row>
    <row r="13" spans="1:10" ht="26.4">
      <c r="A13" s="190"/>
      <c r="B13" s="191">
        <v>83</v>
      </c>
      <c r="C13" s="322" t="s">
        <v>6629</v>
      </c>
      <c r="D13" s="259"/>
      <c r="E13" s="259"/>
      <c r="F13" s="258">
        <f>SUMIF('Unos prihoda i primitaka'!$M$3:$M$501,$B13,'Unos prihoda i primitaka'!G$3:G$501)</f>
        <v>0</v>
      </c>
      <c r="G13" s="258">
        <f>SUMIF('Unos prihoda i primitaka'!$M$3:$M$501,$B13,'Unos prihoda i primitaka'!I$3:I$501)</f>
        <v>0</v>
      </c>
      <c r="H13" s="258">
        <f>SUMIF('Unos prihoda i primitaka'!$M$3:$M$501,$B13,'Unos prihoda i primitaka'!J$3:J$501)</f>
        <v>0</v>
      </c>
      <c r="I13" s="235" t="str">
        <f>'OPĆI DIO'!$C$1</f>
        <v>38438 VELEUČILIŠTE MARKO MARULIĆ U KNINU</v>
      </c>
    </row>
    <row r="14" spans="1:10">
      <c r="A14" s="190"/>
      <c r="B14" s="191">
        <v>84</v>
      </c>
      <c r="C14" s="191" t="s">
        <v>2884</v>
      </c>
      <c r="D14" s="259"/>
      <c r="E14" s="259"/>
      <c r="F14" s="258">
        <f>SUMIF('Unos prihoda i primitaka'!$M$3:$M$501,$B14,'Unos prihoda i primitaka'!G$3:G$501)</f>
        <v>0</v>
      </c>
      <c r="G14" s="258">
        <f>SUMIF('Unos prihoda i primitaka'!$M$3:$M$501,$B14,'Unos prihoda i primitaka'!I$3:I$501)</f>
        <v>0</v>
      </c>
      <c r="H14" s="258">
        <f>SUMIF('Unos prihoda i primitaka'!$M$3:$M$501,$B14,'Unos prihoda i primitaka'!J$3:J$501)</f>
        <v>0</v>
      </c>
      <c r="I14" s="235" t="str">
        <f>'OPĆI DIO'!$C$1</f>
        <v>38438 VELEUČILIŠTE MARKO MARULIĆ U KNINU</v>
      </c>
    </row>
    <row r="15" spans="1:10" s="235" customFormat="1">
      <c r="A15" s="192">
        <v>5</v>
      </c>
      <c r="B15" s="193"/>
      <c r="C15" s="194" t="s">
        <v>3684</v>
      </c>
      <c r="D15" s="261">
        <f>SUM(D16:D21)</f>
        <v>0</v>
      </c>
      <c r="E15" s="261">
        <f>SUM(E16:E21)</f>
        <v>0</v>
      </c>
      <c r="F15" s="261">
        <f>SUM(F16:F21)</f>
        <v>0</v>
      </c>
      <c r="G15" s="261">
        <f>SUM(G16:G21)</f>
        <v>0</v>
      </c>
      <c r="H15" s="261">
        <f>SUM(H16:H21)</f>
        <v>0</v>
      </c>
      <c r="I15" s="235" t="str">
        <f>'OPĆI DIO'!$C$1</f>
        <v>38438 VELEUČILIŠTE MARKO MARULIĆ U KNINU</v>
      </c>
    </row>
    <row r="16" spans="1:10">
      <c r="A16" s="191"/>
      <c r="B16" s="191">
        <v>51</v>
      </c>
      <c r="C16" s="320" t="s">
        <v>6615</v>
      </c>
      <c r="D16" s="259"/>
      <c r="E16" s="259"/>
      <c r="F16" s="260">
        <f>SUMIF('Unos rashoda i izdataka'!$Q$3:$Q$500,$B16,'Unos rashoda i izdataka'!J$3:J$500)+SUMIF('Unos rashoda P4'!$T$3:$T$501,$B16,'Unos rashoda P4'!H$3:H$501)</f>
        <v>0</v>
      </c>
      <c r="G16" s="260">
        <f>SUMIF('Unos rashoda i izdataka'!$Q$3:$Q$500,$B16,'Unos rashoda i izdataka'!L$3:L$500)+SUMIF('Unos rashoda P4'!$T$3:$T$501,$B16,'Unos rashoda P4'!J$3:J$501)</f>
        <v>0</v>
      </c>
      <c r="H16" s="260">
        <f>SUMIF('Unos rashoda i izdataka'!$Q$3:$Q$500,$B16,'Unos rashoda i izdataka'!M$3:M$500)+SUMIF('Unos rashoda P4'!$T$3:$T$501,$B16,'Unos rashoda P4'!K$3:K$501)</f>
        <v>0</v>
      </c>
      <c r="I16" s="235" t="str">
        <f>'OPĆI DIO'!$C$1</f>
        <v>38438 VELEUČILIŠTE MARKO MARULIĆ U KNINU</v>
      </c>
    </row>
    <row r="17" spans="1:9" ht="26.4">
      <c r="A17" s="191"/>
      <c r="B17" s="191">
        <v>52</v>
      </c>
      <c r="C17" s="320" t="s">
        <v>6616</v>
      </c>
      <c r="D17" s="259"/>
      <c r="E17" s="259"/>
      <c r="F17" s="260"/>
      <c r="G17" s="260"/>
      <c r="H17" s="260"/>
      <c r="I17" s="235"/>
    </row>
    <row r="18" spans="1:9" ht="26.4">
      <c r="A18" s="191"/>
      <c r="B18" s="191">
        <v>53</v>
      </c>
      <c r="C18" s="320" t="s">
        <v>6617</v>
      </c>
      <c r="D18" s="259"/>
      <c r="E18" s="259"/>
      <c r="F18" s="260"/>
      <c r="G18" s="260"/>
      <c r="H18" s="260"/>
      <c r="I18" s="235"/>
    </row>
    <row r="19" spans="1:9">
      <c r="A19" s="191"/>
      <c r="B19" s="191">
        <v>54</v>
      </c>
      <c r="C19" s="195" t="s">
        <v>251</v>
      </c>
      <c r="D19" s="259"/>
      <c r="E19" s="259"/>
      <c r="F19" s="260">
        <f>SUMIF('Unos rashoda i izdataka'!$Q$3:$Q$500,$B19,'Unos rashoda i izdataka'!J$3:J$500)+SUMIF('Unos rashoda P4'!$T$3:$T$501,$B19,'Unos rashoda P4'!H$3:H$501)</f>
        <v>0</v>
      </c>
      <c r="G19" s="260">
        <f>SUMIF('Unos rashoda i izdataka'!$Q$3:$Q$500,$B19,'Unos rashoda i izdataka'!L$3:L$500)+SUMIF('Unos rashoda P4'!$T$3:$T$501,$B19,'Unos rashoda P4'!J$3:J$501)</f>
        <v>0</v>
      </c>
      <c r="H19" s="260">
        <f>SUMIF('Unos rashoda i izdataka'!$Q$3:$Q$500,$B19,'Unos rashoda i izdataka'!M$3:M$500)+SUMIF('Unos rashoda P4'!$T$3:$T$501,$B19,'Unos rashoda P4'!K$3:K$501)</f>
        <v>0</v>
      </c>
      <c r="I19" s="235" t="str">
        <f>'OPĆI DIO'!$C$1</f>
        <v>38438 VELEUČILIŠTE MARKO MARULIĆ U KNINU</v>
      </c>
    </row>
    <row r="20" spans="1:9" ht="26.4">
      <c r="A20" s="191"/>
      <c r="B20" s="191">
        <v>55</v>
      </c>
      <c r="C20" s="195" t="s">
        <v>6618</v>
      </c>
      <c r="D20" s="259"/>
      <c r="E20" s="259"/>
      <c r="F20" s="260"/>
      <c r="G20" s="260"/>
      <c r="H20" s="260"/>
      <c r="I20" s="235"/>
    </row>
    <row r="21" spans="1:9"/>
    <row r="22" spans="1:9"/>
    <row r="23" spans="1:9"/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14" sqref="C14"/>
    </sheetView>
  </sheetViews>
  <sheetFormatPr defaultColWidth="0" defaultRowHeight="14.4" zeroHeight="1"/>
  <cols>
    <col min="1" max="1" width="5.5546875" style="175" customWidth="1"/>
    <col min="2" max="2" width="35.88671875" style="175" customWidth="1"/>
    <col min="3" max="7" width="17.5546875" style="175" customWidth="1"/>
    <col min="8" max="9" width="25.33203125" style="175" hidden="1" customWidth="1"/>
    <col min="10" max="16384" width="9.109375" style="175" hidden="1"/>
  </cols>
  <sheetData>
    <row r="1" spans="1:9" ht="17.399999999999999">
      <c r="B1" s="180"/>
      <c r="C1" s="180"/>
      <c r="D1" s="180"/>
      <c r="E1" s="180"/>
      <c r="F1" s="180"/>
      <c r="G1" s="180"/>
      <c r="H1" s="180"/>
      <c r="I1" s="180"/>
    </row>
    <row r="2" spans="1:9" ht="15.6">
      <c r="B2" s="400" t="s">
        <v>3685</v>
      </c>
      <c r="C2" s="400"/>
      <c r="D2" s="400"/>
      <c r="E2" s="400"/>
      <c r="F2" s="400"/>
      <c r="G2" s="400"/>
      <c r="H2" s="184"/>
      <c r="I2" s="184"/>
    </row>
    <row r="3" spans="1:9" ht="17.399999999999999">
      <c r="B3" s="180"/>
      <c r="C3" s="180"/>
      <c r="D3" s="180"/>
      <c r="E3" s="180"/>
      <c r="F3" s="180"/>
      <c r="G3" s="180"/>
      <c r="H3" s="182"/>
      <c r="I3" s="182"/>
    </row>
    <row r="4" spans="1:9" ht="26.4">
      <c r="A4" s="175" t="s">
        <v>4537</v>
      </c>
      <c r="B4" s="218" t="s">
        <v>3654</v>
      </c>
      <c r="C4" s="185" t="s">
        <v>3701</v>
      </c>
      <c r="D4" s="185" t="s">
        <v>3702</v>
      </c>
      <c r="E4" s="186" t="s">
        <v>3705</v>
      </c>
      <c r="F4" s="186" t="s">
        <v>3706</v>
      </c>
      <c r="G4" s="186" t="s">
        <v>3707</v>
      </c>
    </row>
    <row r="5" spans="1:9" s="189" customFormat="1" ht="10.199999999999999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5" t="s">
        <v>3686</v>
      </c>
      <c r="C6" s="263">
        <f>C8+C11+C14</f>
        <v>0</v>
      </c>
      <c r="D6" s="263">
        <f>D8+D11+D14</f>
        <v>0</v>
      </c>
      <c r="E6" s="263">
        <f>+E7+E10</f>
        <v>0</v>
      </c>
      <c r="F6" s="263">
        <f>+F7+F10</f>
        <v>0</v>
      </c>
      <c r="G6" s="263">
        <f>+G7+G10</f>
        <v>0</v>
      </c>
      <c r="H6" s="235" t="str">
        <f>'OPĆI DIO'!$C$1</f>
        <v>38438 VELEUČILIŠTE MARKO MARULIĆ U KNINU</v>
      </c>
    </row>
    <row r="7" spans="1:9" s="264" customFormat="1">
      <c r="A7" s="264">
        <v>43</v>
      </c>
      <c r="B7" s="262" t="s">
        <v>3689</v>
      </c>
      <c r="C7" s="265">
        <f>C8</f>
        <v>0</v>
      </c>
      <c r="D7" s="265">
        <f>D8</f>
        <v>0</v>
      </c>
      <c r="E7" s="265">
        <f>E8+E9</f>
        <v>0</v>
      </c>
      <c r="F7" s="265">
        <f>F8+F9</f>
        <v>0</v>
      </c>
      <c r="G7" s="265">
        <f>G8+G9</f>
        <v>0</v>
      </c>
      <c r="H7" s="235" t="str">
        <f>'OPĆI DIO'!$C$1</f>
        <v>38438 VELEUČILIŠTE MARKO MARULIĆ U KNINU</v>
      </c>
    </row>
    <row r="8" spans="1:9" s="210" customFormat="1">
      <c r="A8" s="210">
        <v>81</v>
      </c>
      <c r="B8" s="207" t="s">
        <v>3667</v>
      </c>
      <c r="C8" s="285"/>
      <c r="D8" s="285"/>
      <c r="E8" s="258">
        <f>SUMIF('Unos prihoda i primitaka'!$M$3:$M$501,$A8,'Unos prihoda i primitaka'!G$3:G$501)</f>
        <v>0</v>
      </c>
      <c r="F8" s="258">
        <f>SUMIF('Unos prihoda i primitaka'!$M$3:$M$501,$A8,'Unos prihoda i primitaka'!I$3:I$501)</f>
        <v>0</v>
      </c>
      <c r="G8" s="258">
        <f>SUMIF('Unos prihoda i primitaka'!$M$3:$M$501,$A8,'Unos prihoda i primitaka'!J$3:J$501)</f>
        <v>0</v>
      </c>
      <c r="H8" s="235" t="str">
        <f>'OPĆI DIO'!$C$1</f>
        <v>38438 VELEUČILIŠTE MARKO MARULIĆ U KNINU</v>
      </c>
    </row>
    <row r="9" spans="1:9" s="210" customFormat="1">
      <c r="A9" s="210">
        <v>83</v>
      </c>
      <c r="B9" s="207" t="s">
        <v>3667</v>
      </c>
      <c r="C9" s="285"/>
      <c r="D9" s="285"/>
      <c r="E9" s="258">
        <f>SUMIF('Unos prihoda i primitaka'!$M$3:$M$501,$A9,'Unos prihoda i primitaka'!G$3:G$501)</f>
        <v>0</v>
      </c>
      <c r="F9" s="258">
        <f>SUMIF('Unos prihoda i primitaka'!$M$3:$M$501,$A9,'Unos prihoda i primitaka'!I$3:I$501)</f>
        <v>0</v>
      </c>
      <c r="G9" s="258">
        <f>SUMIF('Unos prihoda i primitaka'!$M$3:$M$501,$A9,'Unos prihoda i primitaka'!J$3:J$501)</f>
        <v>0</v>
      </c>
      <c r="H9" s="235" t="str">
        <f>'OPĆI DIO'!$C$1</f>
        <v>38438 VELEUČILIŠTE MARKO MARULIĆ U KNINU</v>
      </c>
    </row>
    <row r="10" spans="1:9" s="266" customFormat="1">
      <c r="A10" s="266">
        <v>81</v>
      </c>
      <c r="B10" s="206" t="s">
        <v>3681</v>
      </c>
      <c r="C10" s="265">
        <f>C11</f>
        <v>0</v>
      </c>
      <c r="D10" s="265">
        <f>D11</f>
        <v>0</v>
      </c>
      <c r="E10" s="265">
        <f>E11</f>
        <v>0</v>
      </c>
      <c r="F10" s="265">
        <f>F11</f>
        <v>0</v>
      </c>
      <c r="G10" s="265">
        <f>G11</f>
        <v>0</v>
      </c>
      <c r="H10" s="235" t="str">
        <f>'OPĆI DIO'!$C$1</f>
        <v>38438 VELEUČILIŠTE MARKO MARULIĆ U KNINU</v>
      </c>
    </row>
    <row r="11" spans="1:9" s="210" customFormat="1">
      <c r="A11" s="210">
        <v>84</v>
      </c>
      <c r="B11" s="207" t="s">
        <v>4538</v>
      </c>
      <c r="C11" s="285"/>
      <c r="D11" s="285"/>
      <c r="E11" s="258">
        <f>SUMIF('Unos prihoda i primitaka'!$M$3:$M$501,$A11,'Unos prihoda i primitaka'!G$3:G$501)</f>
        <v>0</v>
      </c>
      <c r="F11" s="258">
        <f>SUMIF('Unos prihoda i primitaka'!$M$3:$M$501,$A11,'Unos prihoda i primitaka'!I$3:I$501)</f>
        <v>0</v>
      </c>
      <c r="G11" s="258">
        <f>SUMIF('Unos prihoda i primitaka'!$M$3:$M$501,$A11,'Unos prihoda i primitaka'!J$3:J$501)</f>
        <v>0</v>
      </c>
      <c r="H11" s="235" t="str">
        <f>'OPĆI DIO'!$C$1</f>
        <v>38438 VELEUČILIŠTE MARKO MARULIĆ U KNINU</v>
      </c>
    </row>
    <row r="12" spans="1:9" s="96" customFormat="1">
      <c r="B12" s="275" t="s">
        <v>3687</v>
      </c>
      <c r="C12" s="276">
        <f t="shared" ref="C12:G13" si="0">C13</f>
        <v>0</v>
      </c>
      <c r="D12" s="276">
        <f t="shared" si="0"/>
        <v>0</v>
      </c>
      <c r="E12" s="276">
        <f t="shared" si="0"/>
        <v>0</v>
      </c>
      <c r="F12" s="276">
        <f t="shared" si="0"/>
        <v>0</v>
      </c>
      <c r="G12" s="276">
        <f t="shared" si="0"/>
        <v>0</v>
      </c>
      <c r="H12" s="235" t="str">
        <f>'OPĆI DIO'!$C$1</f>
        <v>38438 VELEUČILIŠTE MARKO MARULIĆ U KNINU</v>
      </c>
    </row>
    <row r="13" spans="1:9" s="264" customFormat="1">
      <c r="B13" s="262" t="s">
        <v>3664</v>
      </c>
      <c r="C13" s="265">
        <f t="shared" si="0"/>
        <v>0</v>
      </c>
      <c r="D13" s="265">
        <f t="shared" si="0"/>
        <v>0</v>
      </c>
      <c r="E13" s="265">
        <f t="shared" si="0"/>
        <v>0</v>
      </c>
      <c r="F13" s="265">
        <f t="shared" si="0"/>
        <v>0</v>
      </c>
      <c r="G13" s="265">
        <f t="shared" si="0"/>
        <v>0</v>
      </c>
      <c r="H13" s="235" t="str">
        <f>'OPĆI DIO'!$C$1</f>
        <v>38438 VELEUČILIŠTE MARKO MARULIĆ U KNINU</v>
      </c>
    </row>
    <row r="14" spans="1:9" s="210" customFormat="1">
      <c r="A14" s="210">
        <v>5</v>
      </c>
      <c r="B14" s="207" t="s">
        <v>3664</v>
      </c>
      <c r="C14" s="285"/>
      <c r="D14" s="285"/>
      <c r="E14" s="258">
        <f>SUMIF('Unos rashoda i izdataka'!$T$3:$T$500,$A14,'Unos rashoda i izdataka'!J$3:J$500)+SUMIF('Unos rashoda P4'!$V$3:$V$501,$A14,'Unos rashoda P4'!H$3:H$501)</f>
        <v>0</v>
      </c>
      <c r="F14" s="258">
        <f>SUMIF('Unos rashoda i izdataka'!$T$3:$T$500,$A14,'Unos rashoda i izdataka'!L$3:L$500)+SUMIF('Unos rashoda P4'!$V$3:$V$501,$A14,'Unos rashoda P4'!J$3:J$501)</f>
        <v>0</v>
      </c>
      <c r="G14" s="258">
        <f>SUMIF('Unos rashoda i izdataka'!$T$3:$T$500,$A14,'Unos rashoda i izdataka'!M$3:M$500)+SUMIF('Unos rashoda P4'!$V$3:$V$501,$A14,'Unos rashoda P4'!K$3:K$501)</f>
        <v>0</v>
      </c>
      <c r="H14" s="235" t="str">
        <f>'OPĆI DIO'!$C$1</f>
        <v>38438 VELEUČILIŠTE MARKO MARULIĆ U KNINU</v>
      </c>
    </row>
    <row r="15" spans="1:9"/>
    <row r="16" spans="1:9"/>
    <row r="17"/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4.4"/>
  <cols>
    <col min="1" max="1" width="13.33203125" style="96" customWidth="1"/>
    <col min="2" max="4" width="8.44140625" style="96" customWidth="1"/>
    <col min="6" max="6" width="62.6640625" customWidth="1"/>
    <col min="7" max="7" width="9.109375" style="156"/>
    <col min="8" max="8" width="43.109375" bestFit="1" customWidth="1"/>
    <col min="9" max="10" width="9.33203125" style="148" customWidth="1"/>
  </cols>
  <sheetData>
    <row r="1" spans="1:10">
      <c r="A1" s="123" t="s">
        <v>734</v>
      </c>
      <c r="B1" s="287" t="s">
        <v>482</v>
      </c>
      <c r="C1" s="122"/>
      <c r="D1" s="122"/>
    </row>
    <row r="2" spans="1:10" s="96" customFormat="1">
      <c r="A2" s="295" t="s">
        <v>744</v>
      </c>
      <c r="B2" s="296" t="s">
        <v>745</v>
      </c>
      <c r="C2" s="296"/>
      <c r="D2" s="296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4469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4469</v>
      </c>
      <c r="C5" s="146" t="s">
        <v>3639</v>
      </c>
      <c r="D5" s="146" t="s">
        <v>3640</v>
      </c>
      <c r="E5" s="146" t="s">
        <v>4470</v>
      </c>
      <c r="F5" s="146" t="s">
        <v>4471</v>
      </c>
      <c r="G5" s="159" t="s">
        <v>4472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4469</v>
      </c>
      <c r="C6" s="146" t="s">
        <v>3639</v>
      </c>
      <c r="D6" s="146" t="s">
        <v>3640</v>
      </c>
      <c r="E6" s="146" t="s">
        <v>4473</v>
      </c>
      <c r="F6" s="146" t="s">
        <v>4474</v>
      </c>
      <c r="G6" s="159" t="s">
        <v>4472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4469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4469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4469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4469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4469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4469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4469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4469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4469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4469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4469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4469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4469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4469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4469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4469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4469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4469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4469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4469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4469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4469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4469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4469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4469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4469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4469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4469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4469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4469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4469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4469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4469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4469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4469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4469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4469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4469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4469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4469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4469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4469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4469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4469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4469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4469</v>
      </c>
      <c r="C52" s="146" t="s">
        <v>3639</v>
      </c>
      <c r="D52" s="146" t="s">
        <v>3640</v>
      </c>
      <c r="E52" s="146" t="s">
        <v>4475</v>
      </c>
      <c r="F52" s="146" t="s">
        <v>4476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4469</v>
      </c>
      <c r="C53" s="146" t="s">
        <v>3639</v>
      </c>
      <c r="D53" s="146" t="s">
        <v>3640</v>
      </c>
      <c r="E53" s="146" t="s">
        <v>4477</v>
      </c>
      <c r="F53" s="146" t="s">
        <v>4478</v>
      </c>
      <c r="G53" s="159" t="s">
        <v>4472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4469</v>
      </c>
      <c r="C54" s="146" t="s">
        <v>3639</v>
      </c>
      <c r="D54" s="146" t="s">
        <v>3640</v>
      </c>
      <c r="E54" s="146" t="s">
        <v>4479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4469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4469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4469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4469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4469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4469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4469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4469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4469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4469</v>
      </c>
      <c r="C64" s="146" t="s">
        <v>3639</v>
      </c>
      <c r="D64" s="146" t="s">
        <v>3640</v>
      </c>
      <c r="E64" s="146" t="s">
        <v>1458</v>
      </c>
      <c r="F64" s="146" t="s">
        <v>4480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4469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4469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4469</v>
      </c>
      <c r="C67" s="146" t="s">
        <v>3639</v>
      </c>
      <c r="D67" s="146" t="s">
        <v>3640</v>
      </c>
      <c r="E67" s="146" t="s">
        <v>4481</v>
      </c>
      <c r="F67" s="146" t="s">
        <v>4482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4469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4469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4469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4469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4469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4469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4469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4469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4469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4469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4469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4469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4469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4469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4469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4469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4469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4469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4469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4469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4469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4469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4469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4469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4469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4469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4469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4469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4469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4469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4469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4469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4469</v>
      </c>
      <c r="C100" s="146" t="s">
        <v>3644</v>
      </c>
      <c r="D100" s="146" t="s">
        <v>1305</v>
      </c>
      <c r="E100" s="146" t="s">
        <v>4483</v>
      </c>
      <c r="F100" s="146" t="s">
        <v>4484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4469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4469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4469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4469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4469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4469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4469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4469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4469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4469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4469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4469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4469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4469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4469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4469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4469</v>
      </c>
      <c r="C117" s="146" t="s">
        <v>3645</v>
      </c>
      <c r="D117" s="146" t="s">
        <v>3646</v>
      </c>
      <c r="E117" s="146" t="s">
        <v>1369</v>
      </c>
      <c r="F117" s="146" t="s">
        <v>4485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4469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4469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4469</v>
      </c>
      <c r="C120" s="146" t="s">
        <v>3645</v>
      </c>
      <c r="D120" s="146" t="s">
        <v>3646</v>
      </c>
      <c r="E120" s="146" t="s">
        <v>4486</v>
      </c>
      <c r="F120" s="146" t="s">
        <v>4487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4469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4469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4469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4469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4469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4469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4469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4469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4469</v>
      </c>
      <c r="C129" s="146" t="s">
        <v>3647</v>
      </c>
      <c r="D129" s="146" t="s">
        <v>3648</v>
      </c>
      <c r="E129" s="146" t="s">
        <v>1350</v>
      </c>
      <c r="F129" s="146" t="s">
        <v>4488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4469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4469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4469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4469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4469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4469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4469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4469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4469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4469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4469</v>
      </c>
      <c r="C140" s="146" t="s">
        <v>3647</v>
      </c>
      <c r="D140" s="146" t="s">
        <v>3648</v>
      </c>
      <c r="E140" s="146" t="s">
        <v>4489</v>
      </c>
      <c r="F140" s="146" t="s">
        <v>4490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4469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4469</v>
      </c>
      <c r="C142" s="146" t="s">
        <v>3647</v>
      </c>
      <c r="D142" s="146" t="s">
        <v>3648</v>
      </c>
      <c r="E142" s="146" t="s">
        <v>3044</v>
      </c>
      <c r="F142" s="146" t="s">
        <v>4491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4469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4469</v>
      </c>
      <c r="C144" s="146" t="s">
        <v>3647</v>
      </c>
      <c r="D144" s="146" t="s">
        <v>3648</v>
      </c>
      <c r="E144" s="146" t="s">
        <v>4492</v>
      </c>
      <c r="F144" s="146" t="s">
        <v>4493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4469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4469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4469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4469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4494</v>
      </c>
      <c r="F194" s="146" t="s">
        <v>4480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4495</v>
      </c>
      <c r="F196" s="146" t="s">
        <v>4491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4496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4497</v>
      </c>
      <c r="F198" s="146" t="s">
        <v>4498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4499</v>
      </c>
      <c r="F208" s="146" t="s">
        <v>4500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4501</v>
      </c>
      <c r="F209" s="146" t="s">
        <v>4502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4503</v>
      </c>
      <c r="F210" s="146" t="s">
        <v>4504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4505</v>
      </c>
      <c r="F211" s="146" t="s">
        <v>4506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4507</v>
      </c>
      <c r="F217" s="146" t="s">
        <v>4508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4509</v>
      </c>
      <c r="F241" s="146" t="s">
        <v>4480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4509</v>
      </c>
      <c r="F242" s="146" t="s">
        <v>4480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4510</v>
      </c>
      <c r="F249" s="146" t="s">
        <v>4511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4512</v>
      </c>
      <c r="F261" s="146" t="s">
        <v>4513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4514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4515</v>
      </c>
      <c r="F280" s="146" t="s">
        <v>4516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4517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4518</v>
      </c>
      <c r="F285" s="146" t="s">
        <v>4519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4520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4521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4522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22.5546875" customWidth="1"/>
    <col min="2" max="2" width="131" customWidth="1"/>
  </cols>
  <sheetData>
    <row r="1" spans="1:3">
      <c r="A1" s="97" t="s">
        <v>912</v>
      </c>
      <c r="B1" s="98"/>
    </row>
    <row r="2" spans="1:3">
      <c r="A2" s="301" t="s">
        <v>682</v>
      </c>
      <c r="B2" s="303"/>
    </row>
    <row r="3" spans="1:3">
      <c r="A3" s="166" t="s">
        <v>734</v>
      </c>
      <c r="B3" s="167" t="s">
        <v>3740</v>
      </c>
    </row>
    <row r="4" spans="1:3">
      <c r="A4" s="168" t="s">
        <v>742</v>
      </c>
      <c r="B4" s="169" t="s">
        <v>743</v>
      </c>
      <c r="C4" t="s">
        <v>6582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2" t="s">
        <v>3088</v>
      </c>
      <c r="B6" s="304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4542</v>
      </c>
      <c r="B37" s="173" t="s">
        <v>4543</v>
      </c>
      <c r="C37" s="175">
        <f t="shared" si="0"/>
        <v>11</v>
      </c>
    </row>
    <row r="38" spans="1:3" s="175" customFormat="1">
      <c r="A38" s="172" t="s">
        <v>4544</v>
      </c>
      <c r="B38" s="173" t="s">
        <v>4545</v>
      </c>
      <c r="C38" s="175">
        <f t="shared" si="0"/>
        <v>11</v>
      </c>
    </row>
    <row r="39" spans="1:3" s="175" customFormat="1">
      <c r="A39" s="172" t="s">
        <v>4546</v>
      </c>
      <c r="B39" s="173" t="s">
        <v>4547</v>
      </c>
      <c r="C39" s="175">
        <f t="shared" si="0"/>
        <v>11</v>
      </c>
    </row>
    <row r="40" spans="1:3" s="175" customFormat="1">
      <c r="A40" s="172" t="s">
        <v>4548</v>
      </c>
      <c r="B40" s="173" t="s">
        <v>4549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4550</v>
      </c>
      <c r="B42" s="173" t="s">
        <v>4551</v>
      </c>
      <c r="C42" s="175">
        <f t="shared" si="0"/>
        <v>11</v>
      </c>
    </row>
    <row r="43" spans="1:3" s="175" customFormat="1">
      <c r="A43" s="172" t="s">
        <v>4552</v>
      </c>
      <c r="B43" s="173" t="s">
        <v>4553</v>
      </c>
      <c r="C43" s="175">
        <f t="shared" si="0"/>
        <v>11</v>
      </c>
    </row>
    <row r="44" spans="1:3" s="175" customFormat="1">
      <c r="A44" s="172" t="s">
        <v>4554</v>
      </c>
      <c r="B44" s="173" t="s">
        <v>4555</v>
      </c>
      <c r="C44" s="175">
        <f t="shared" si="0"/>
        <v>11</v>
      </c>
    </row>
    <row r="45" spans="1:3" s="175" customFormat="1">
      <c r="A45" s="172" t="s">
        <v>4556</v>
      </c>
      <c r="B45" s="173" t="s">
        <v>4557</v>
      </c>
      <c r="C45" s="175">
        <f t="shared" si="0"/>
        <v>11</v>
      </c>
    </row>
    <row r="46" spans="1:3" s="175" customFormat="1">
      <c r="A46" s="172" t="s">
        <v>4558</v>
      </c>
      <c r="B46" s="173" t="s">
        <v>4559</v>
      </c>
      <c r="C46" s="175">
        <f t="shared" si="0"/>
        <v>11</v>
      </c>
    </row>
    <row r="47" spans="1:3" s="175" customFormat="1">
      <c r="A47" s="172" t="s">
        <v>4560</v>
      </c>
      <c r="B47" s="173" t="s">
        <v>4561</v>
      </c>
      <c r="C47" s="175">
        <f t="shared" si="0"/>
        <v>11</v>
      </c>
    </row>
    <row r="48" spans="1:3" s="175" customFormat="1">
      <c r="A48" s="172" t="s">
        <v>4562</v>
      </c>
      <c r="B48" s="173" t="s">
        <v>4563</v>
      </c>
      <c r="C48" s="175">
        <f t="shared" si="0"/>
        <v>11</v>
      </c>
    </row>
    <row r="49" spans="1:3" s="175" customFormat="1">
      <c r="A49" s="172" t="s">
        <v>4564</v>
      </c>
      <c r="B49" s="173" t="s">
        <v>4565</v>
      </c>
      <c r="C49" s="175">
        <f t="shared" si="0"/>
        <v>11</v>
      </c>
    </row>
    <row r="50" spans="1:3" s="175" customFormat="1">
      <c r="A50" s="172" t="s">
        <v>4566</v>
      </c>
      <c r="B50" s="173" t="s">
        <v>4567</v>
      </c>
      <c r="C50" s="175">
        <f t="shared" si="0"/>
        <v>11</v>
      </c>
    </row>
    <row r="51" spans="1:3" s="175" customFormat="1">
      <c r="A51" s="172" t="s">
        <v>4568</v>
      </c>
      <c r="B51" s="173" t="s">
        <v>4569</v>
      </c>
      <c r="C51" s="175">
        <f t="shared" si="0"/>
        <v>11</v>
      </c>
    </row>
    <row r="52" spans="1:3" s="175" customFormat="1">
      <c r="A52" s="172" t="s">
        <v>4570</v>
      </c>
      <c r="B52" s="173" t="s">
        <v>4571</v>
      </c>
      <c r="C52" s="175">
        <f t="shared" si="0"/>
        <v>11</v>
      </c>
    </row>
    <row r="53" spans="1:3" s="175" customFormat="1">
      <c r="A53" s="172" t="s">
        <v>4572</v>
      </c>
      <c r="B53" s="173" t="s">
        <v>4573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4574</v>
      </c>
      <c r="B56" s="173" t="s">
        <v>4575</v>
      </c>
      <c r="C56" s="175">
        <f t="shared" si="0"/>
        <v>11</v>
      </c>
    </row>
    <row r="57" spans="1:3" s="175" customFormat="1">
      <c r="A57" s="172" t="s">
        <v>4576</v>
      </c>
      <c r="B57" s="173" t="s">
        <v>994</v>
      </c>
      <c r="C57" s="175">
        <f t="shared" si="0"/>
        <v>11</v>
      </c>
    </row>
    <row r="58" spans="1:3" s="175" customFormat="1">
      <c r="A58" s="172" t="s">
        <v>4577</v>
      </c>
      <c r="B58" s="173" t="s">
        <v>4578</v>
      </c>
      <c r="C58" s="175">
        <f t="shared" si="0"/>
        <v>11</v>
      </c>
    </row>
    <row r="59" spans="1:3" s="175" customFormat="1">
      <c r="A59" s="172" t="s">
        <v>4579</v>
      </c>
      <c r="B59" s="173" t="s">
        <v>4580</v>
      </c>
      <c r="C59" s="175">
        <f t="shared" si="0"/>
        <v>11</v>
      </c>
    </row>
    <row r="60" spans="1:3" s="175" customFormat="1">
      <c r="A60" s="172" t="s">
        <v>4581</v>
      </c>
      <c r="B60" s="173" t="s">
        <v>4582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4583</v>
      </c>
      <c r="B62" s="173" t="s">
        <v>4584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4585</v>
      </c>
      <c r="B64" s="173" t="s">
        <v>4586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4587</v>
      </c>
      <c r="B66" s="173" t="s">
        <v>4588</v>
      </c>
      <c r="C66" s="175">
        <f t="shared" si="0"/>
        <v>11</v>
      </c>
    </row>
    <row r="67" spans="1:3" s="175" customFormat="1">
      <c r="A67" s="172" t="s">
        <v>4589</v>
      </c>
      <c r="B67" s="173" t="s">
        <v>4590</v>
      </c>
      <c r="C67" s="175">
        <f t="shared" si="0"/>
        <v>11</v>
      </c>
    </row>
    <row r="68" spans="1:3" s="175" customFormat="1">
      <c r="A68" s="172" t="s">
        <v>4591</v>
      </c>
      <c r="B68" s="173" t="s">
        <v>4592</v>
      </c>
      <c r="C68" s="175">
        <f t="shared" si="0"/>
        <v>11</v>
      </c>
    </row>
    <row r="69" spans="1:3" s="175" customFormat="1">
      <c r="A69" s="172" t="s">
        <v>4593</v>
      </c>
      <c r="B69" s="173" t="s">
        <v>4594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4595</v>
      </c>
      <c r="B71" s="173" t="s">
        <v>4596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4597</v>
      </c>
      <c r="B74" s="173" t="s">
        <v>4598</v>
      </c>
      <c r="C74" s="175">
        <f t="shared" si="1"/>
        <v>11</v>
      </c>
    </row>
    <row r="75" spans="1:3" s="175" customFormat="1">
      <c r="A75" s="172" t="s">
        <v>4599</v>
      </c>
      <c r="B75" s="173" t="s">
        <v>4600</v>
      </c>
      <c r="C75" s="175">
        <f t="shared" si="1"/>
        <v>11</v>
      </c>
    </row>
    <row r="76" spans="1:3" s="175" customFormat="1">
      <c r="A76" s="172" t="s">
        <v>4601</v>
      </c>
      <c r="B76" s="173" t="s">
        <v>4602</v>
      </c>
      <c r="C76" s="175">
        <f t="shared" si="1"/>
        <v>11</v>
      </c>
    </row>
    <row r="77" spans="1:3" s="175" customFormat="1">
      <c r="A77" s="172" t="s">
        <v>4603</v>
      </c>
      <c r="B77" s="173" t="s">
        <v>4604</v>
      </c>
      <c r="C77" s="175">
        <f t="shared" si="1"/>
        <v>11</v>
      </c>
    </row>
    <row r="78" spans="1:3" s="175" customFormat="1">
      <c r="A78" s="172" t="s">
        <v>4605</v>
      </c>
      <c r="B78" s="173" t="s">
        <v>4606</v>
      </c>
      <c r="C78" s="175">
        <f t="shared" si="1"/>
        <v>11</v>
      </c>
    </row>
    <row r="79" spans="1:3" s="175" customFormat="1">
      <c r="A79" s="172" t="s">
        <v>4607</v>
      </c>
      <c r="B79" s="173" t="s">
        <v>4608</v>
      </c>
      <c r="C79" s="175">
        <f t="shared" si="1"/>
        <v>11</v>
      </c>
    </row>
    <row r="80" spans="1:3" s="175" customFormat="1">
      <c r="A80" s="172" t="s">
        <v>4609</v>
      </c>
      <c r="B80" s="173" t="s">
        <v>4610</v>
      </c>
      <c r="C80" s="175">
        <f t="shared" si="1"/>
        <v>11</v>
      </c>
    </row>
    <row r="81" spans="1:3" s="175" customFormat="1">
      <c r="A81" s="172" t="s">
        <v>4611</v>
      </c>
      <c r="B81" s="173" t="s">
        <v>4612</v>
      </c>
      <c r="C81" s="175">
        <f t="shared" si="1"/>
        <v>11</v>
      </c>
    </row>
    <row r="82" spans="1:3" s="175" customFormat="1">
      <c r="A82" s="172" t="s">
        <v>4613</v>
      </c>
      <c r="B82" s="173" t="s">
        <v>4612</v>
      </c>
      <c r="C82" s="175">
        <f t="shared" si="1"/>
        <v>11</v>
      </c>
    </row>
    <row r="83" spans="1:3" s="175" customFormat="1">
      <c r="A83" s="172" t="s">
        <v>4614</v>
      </c>
      <c r="B83" s="173" t="s">
        <v>4615</v>
      </c>
      <c r="C83" s="175">
        <f t="shared" si="1"/>
        <v>11</v>
      </c>
    </row>
    <row r="84" spans="1:3" s="175" customFormat="1">
      <c r="A84" s="172" t="s">
        <v>4616</v>
      </c>
      <c r="B84" s="173" t="s">
        <v>4617</v>
      </c>
      <c r="C84" s="175">
        <f t="shared" si="1"/>
        <v>11</v>
      </c>
    </row>
    <row r="85" spans="1:3" s="175" customFormat="1">
      <c r="A85" s="172" t="s">
        <v>4618</v>
      </c>
      <c r="B85" s="173" t="s">
        <v>4619</v>
      </c>
      <c r="C85" s="175">
        <f t="shared" si="1"/>
        <v>11</v>
      </c>
    </row>
    <row r="86" spans="1:3" s="175" customFormat="1">
      <c r="A86" s="172" t="s">
        <v>4620</v>
      </c>
      <c r="B86" s="173" t="s">
        <v>4621</v>
      </c>
      <c r="C86" s="175">
        <f t="shared" si="1"/>
        <v>11</v>
      </c>
    </row>
    <row r="87" spans="1:3" s="175" customFormat="1">
      <c r="A87" s="172" t="s">
        <v>4622</v>
      </c>
      <c r="B87" s="173" t="s">
        <v>4623</v>
      </c>
      <c r="C87" s="175">
        <f t="shared" si="1"/>
        <v>11</v>
      </c>
    </row>
    <row r="88" spans="1:3" s="175" customFormat="1">
      <c r="A88" s="172" t="s">
        <v>4624</v>
      </c>
      <c r="B88" s="173" t="s">
        <v>4625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4626</v>
      </c>
      <c r="B91" s="173" t="s">
        <v>4627</v>
      </c>
      <c r="C91" s="175">
        <f t="shared" si="1"/>
        <v>11</v>
      </c>
    </row>
    <row r="92" spans="1:3" s="175" customFormat="1">
      <c r="A92" s="172" t="s">
        <v>1484</v>
      </c>
      <c r="B92" s="173" t="s">
        <v>4628</v>
      </c>
      <c r="C92" s="175">
        <f t="shared" si="1"/>
        <v>11</v>
      </c>
    </row>
    <row r="93" spans="1:3" s="175" customFormat="1">
      <c r="A93" s="172" t="s">
        <v>4629</v>
      </c>
      <c r="B93" s="173" t="s">
        <v>4630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4631</v>
      </c>
      <c r="B96" s="173" t="s">
        <v>4632</v>
      </c>
      <c r="C96" s="175">
        <f t="shared" si="1"/>
        <v>11</v>
      </c>
    </row>
    <row r="97" spans="1:3" s="175" customFormat="1">
      <c r="A97" s="172" t="s">
        <v>4633</v>
      </c>
      <c r="B97" s="173" t="s">
        <v>4634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4635</v>
      </c>
      <c r="B99" s="173" t="s">
        <v>4636</v>
      </c>
      <c r="C99" s="175">
        <f t="shared" si="1"/>
        <v>11</v>
      </c>
    </row>
    <row r="100" spans="1:3" s="175" customFormat="1">
      <c r="A100" s="172" t="s">
        <v>4637</v>
      </c>
      <c r="B100" s="173" t="s">
        <v>4638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4639</v>
      </c>
      <c r="B102" s="173" t="s">
        <v>925</v>
      </c>
      <c r="C102" s="175">
        <f t="shared" si="1"/>
        <v>11</v>
      </c>
    </row>
    <row r="103" spans="1:3" s="175" customFormat="1">
      <c r="A103" s="172" t="s">
        <v>4640</v>
      </c>
      <c r="B103" s="173" t="s">
        <v>4641</v>
      </c>
      <c r="C103" s="175">
        <f t="shared" si="1"/>
        <v>11</v>
      </c>
    </row>
    <row r="104" spans="1:3" s="175" customFormat="1">
      <c r="A104" s="172" t="s">
        <v>4642</v>
      </c>
      <c r="B104" s="173" t="s">
        <v>4643</v>
      </c>
      <c r="C104" s="175">
        <f t="shared" si="1"/>
        <v>11</v>
      </c>
    </row>
    <row r="105" spans="1:3" s="175" customFormat="1">
      <c r="A105" s="172" t="s">
        <v>4644</v>
      </c>
      <c r="B105" s="173" t="s">
        <v>4645</v>
      </c>
      <c r="C105" s="175">
        <f t="shared" si="1"/>
        <v>11</v>
      </c>
    </row>
    <row r="106" spans="1:3" s="175" customFormat="1">
      <c r="A106" s="172" t="s">
        <v>4646</v>
      </c>
      <c r="B106" s="173" t="s">
        <v>4647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4648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4649</v>
      </c>
      <c r="B116" s="173" t="s">
        <v>4650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4651</v>
      </c>
      <c r="B120" s="173" t="s">
        <v>4650</v>
      </c>
      <c r="C120" s="175">
        <f t="shared" si="1"/>
        <v>11</v>
      </c>
    </row>
    <row r="121" spans="1:3" s="175" customFormat="1">
      <c r="A121" s="172" t="s">
        <v>4652</v>
      </c>
      <c r="B121" s="173" t="s">
        <v>4653</v>
      </c>
      <c r="C121" s="175">
        <f t="shared" si="1"/>
        <v>11</v>
      </c>
    </row>
    <row r="122" spans="1:3" s="175" customFormat="1">
      <c r="A122" s="172" t="s">
        <v>4654</v>
      </c>
      <c r="B122" s="173" t="s">
        <v>4655</v>
      </c>
      <c r="C122" s="175">
        <f t="shared" si="1"/>
        <v>11</v>
      </c>
    </row>
    <row r="123" spans="1:3" s="175" customFormat="1">
      <c r="A123" s="172" t="s">
        <v>4656</v>
      </c>
      <c r="B123" s="173" t="s">
        <v>4657</v>
      </c>
      <c r="C123" s="175">
        <f t="shared" si="1"/>
        <v>11</v>
      </c>
    </row>
    <row r="124" spans="1:3" s="175" customFormat="1">
      <c r="A124" s="172" t="s">
        <v>4658</v>
      </c>
      <c r="B124" s="173" t="s">
        <v>4659</v>
      </c>
      <c r="C124" s="175">
        <f t="shared" si="1"/>
        <v>11</v>
      </c>
    </row>
    <row r="125" spans="1:3" s="175" customFormat="1">
      <c r="A125" s="172" t="s">
        <v>4660</v>
      </c>
      <c r="B125" s="173" t="s">
        <v>4661</v>
      </c>
      <c r="C125" s="175">
        <f t="shared" si="1"/>
        <v>11</v>
      </c>
    </row>
    <row r="126" spans="1:3" s="175" customFormat="1">
      <c r="A126" s="172" t="s">
        <v>4662</v>
      </c>
      <c r="B126" s="173" t="s">
        <v>4663</v>
      </c>
      <c r="C126" s="175">
        <f t="shared" si="1"/>
        <v>11</v>
      </c>
    </row>
    <row r="127" spans="1:3" s="175" customFormat="1">
      <c r="A127" s="172" t="s">
        <v>4664</v>
      </c>
      <c r="B127" s="173" t="s">
        <v>4665</v>
      </c>
      <c r="C127" s="175">
        <f t="shared" si="1"/>
        <v>11</v>
      </c>
    </row>
    <row r="128" spans="1:3" s="175" customFormat="1">
      <c r="A128" s="172" t="s">
        <v>4666</v>
      </c>
      <c r="B128" s="173" t="s">
        <v>4667</v>
      </c>
      <c r="C128" s="175">
        <f t="shared" si="1"/>
        <v>11</v>
      </c>
    </row>
    <row r="129" spans="1:3" s="175" customFormat="1">
      <c r="A129" s="172" t="s">
        <v>4668</v>
      </c>
      <c r="B129" s="173" t="s">
        <v>4669</v>
      </c>
      <c r="C129" s="175">
        <f t="shared" si="1"/>
        <v>11</v>
      </c>
    </row>
    <row r="130" spans="1:3" s="175" customFormat="1">
      <c r="A130" s="172" t="s">
        <v>4670</v>
      </c>
      <c r="B130" s="173" t="s">
        <v>4671</v>
      </c>
      <c r="C130" s="175">
        <f t="shared" si="1"/>
        <v>11</v>
      </c>
    </row>
    <row r="131" spans="1:3" s="175" customFormat="1">
      <c r="A131" s="172" t="s">
        <v>4672</v>
      </c>
      <c r="B131" s="173" t="s">
        <v>4673</v>
      </c>
      <c r="C131" s="175">
        <f t="shared" si="1"/>
        <v>11</v>
      </c>
    </row>
    <row r="132" spans="1:3" s="175" customFormat="1">
      <c r="A132" s="172" t="s">
        <v>4674</v>
      </c>
      <c r="B132" s="173" t="s">
        <v>4675</v>
      </c>
      <c r="C132" s="175">
        <f t="shared" si="1"/>
        <v>11</v>
      </c>
    </row>
    <row r="133" spans="1:3" s="175" customFormat="1">
      <c r="A133" s="172" t="s">
        <v>4676</v>
      </c>
      <c r="B133" s="173" t="s">
        <v>4677</v>
      </c>
      <c r="C133" s="175">
        <f t="shared" si="1"/>
        <v>11</v>
      </c>
    </row>
    <row r="134" spans="1:3" s="175" customFormat="1">
      <c r="A134" s="172" t="s">
        <v>4678</v>
      </c>
      <c r="B134" s="173" t="s">
        <v>4679</v>
      </c>
      <c r="C134" s="175">
        <f t="shared" ref="C134:C197" si="2">LEN(A134)</f>
        <v>11</v>
      </c>
    </row>
    <row r="135" spans="1:3" s="175" customFormat="1">
      <c r="A135" s="172" t="s">
        <v>4680</v>
      </c>
      <c r="B135" s="173" t="s">
        <v>4681</v>
      </c>
      <c r="C135" s="175">
        <f t="shared" si="2"/>
        <v>11</v>
      </c>
    </row>
    <row r="136" spans="1:3" s="175" customFormat="1">
      <c r="A136" s="172" t="s">
        <v>4682</v>
      </c>
      <c r="B136" s="173" t="s">
        <v>4683</v>
      </c>
      <c r="C136" s="175">
        <f t="shared" si="2"/>
        <v>11</v>
      </c>
    </row>
    <row r="137" spans="1:3" s="175" customFormat="1">
      <c r="A137" s="172" t="s">
        <v>4684</v>
      </c>
      <c r="B137" s="173" t="s">
        <v>4685</v>
      </c>
      <c r="C137" s="175">
        <f t="shared" si="2"/>
        <v>11</v>
      </c>
    </row>
    <row r="138" spans="1:3" s="175" customFormat="1">
      <c r="A138" s="172" t="s">
        <v>4686</v>
      </c>
      <c r="B138" s="173" t="s">
        <v>4687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4688</v>
      </c>
      <c r="B141" s="173" t="s">
        <v>4689</v>
      </c>
      <c r="C141" s="175">
        <f t="shared" si="2"/>
        <v>11</v>
      </c>
    </row>
    <row r="142" spans="1:3" s="175" customFormat="1">
      <c r="A142" s="172" t="s">
        <v>4690</v>
      </c>
      <c r="B142" s="173" t="s">
        <v>4691</v>
      </c>
      <c r="C142" s="175">
        <f t="shared" si="2"/>
        <v>11</v>
      </c>
    </row>
    <row r="143" spans="1:3" s="175" customFormat="1">
      <c r="A143" s="172" t="s">
        <v>4692</v>
      </c>
      <c r="B143" s="173" t="s">
        <v>4693</v>
      </c>
      <c r="C143" s="175">
        <f t="shared" si="2"/>
        <v>11</v>
      </c>
    </row>
    <row r="144" spans="1:3" s="175" customFormat="1">
      <c r="A144" s="172" t="s">
        <v>4694</v>
      </c>
      <c r="B144" s="173" t="s">
        <v>4695</v>
      </c>
      <c r="C144" s="175">
        <f t="shared" si="2"/>
        <v>11</v>
      </c>
    </row>
    <row r="145" spans="1:3" s="175" customFormat="1">
      <c r="A145" s="172" t="s">
        <v>4696</v>
      </c>
      <c r="B145" s="173" t="s">
        <v>4697</v>
      </c>
      <c r="C145" s="175">
        <f t="shared" si="2"/>
        <v>11</v>
      </c>
    </row>
    <row r="146" spans="1:3" s="175" customFormat="1">
      <c r="A146" s="172" t="s">
        <v>4698</v>
      </c>
      <c r="B146" s="173" t="s">
        <v>4699</v>
      </c>
      <c r="C146" s="175">
        <f t="shared" si="2"/>
        <v>11</v>
      </c>
    </row>
    <row r="147" spans="1:3" s="175" customFormat="1">
      <c r="A147" s="172" t="s">
        <v>4700</v>
      </c>
      <c r="B147" s="173" t="s">
        <v>4701</v>
      </c>
      <c r="C147" s="175">
        <f t="shared" si="2"/>
        <v>11</v>
      </c>
    </row>
    <row r="148" spans="1:3" s="175" customFormat="1">
      <c r="A148" s="172" t="s">
        <v>4702</v>
      </c>
      <c r="B148" s="173" t="s">
        <v>4703</v>
      </c>
      <c r="C148" s="175">
        <f t="shared" si="2"/>
        <v>11</v>
      </c>
    </row>
    <row r="149" spans="1:3" s="175" customFormat="1">
      <c r="A149" s="172" t="s">
        <v>4704</v>
      </c>
      <c r="B149" s="173" t="s">
        <v>4705</v>
      </c>
      <c r="C149" s="175">
        <f t="shared" si="2"/>
        <v>11</v>
      </c>
    </row>
    <row r="150" spans="1:3" s="175" customFormat="1">
      <c r="A150" s="172" t="s">
        <v>4706</v>
      </c>
      <c r="B150" s="173" t="s">
        <v>4707</v>
      </c>
      <c r="C150" s="175">
        <f t="shared" si="2"/>
        <v>11</v>
      </c>
    </row>
    <row r="151" spans="1:3" s="175" customFormat="1">
      <c r="A151" s="172" t="s">
        <v>4708</v>
      </c>
      <c r="B151" s="173" t="s">
        <v>4709</v>
      </c>
      <c r="C151" s="175">
        <f t="shared" si="2"/>
        <v>11</v>
      </c>
    </row>
    <row r="152" spans="1:3" s="175" customFormat="1">
      <c r="A152" s="172" t="s">
        <v>4710</v>
      </c>
      <c r="B152" s="173" t="s">
        <v>4711</v>
      </c>
      <c r="C152" s="175">
        <f t="shared" si="2"/>
        <v>11</v>
      </c>
    </row>
    <row r="153" spans="1:3" s="175" customFormat="1">
      <c r="A153" s="172" t="s">
        <v>4712</v>
      </c>
      <c r="B153" s="173" t="s">
        <v>4713</v>
      </c>
      <c r="C153" s="175">
        <f t="shared" si="2"/>
        <v>11</v>
      </c>
    </row>
    <row r="154" spans="1:3" s="175" customFormat="1">
      <c r="A154" s="172" t="s">
        <v>4714</v>
      </c>
      <c r="B154" s="173" t="s">
        <v>4715</v>
      </c>
      <c r="C154" s="175">
        <f t="shared" si="2"/>
        <v>11</v>
      </c>
    </row>
    <row r="155" spans="1:3" s="175" customFormat="1">
      <c r="A155" s="172" t="s">
        <v>4716</v>
      </c>
      <c r="B155" s="173" t="s">
        <v>4717</v>
      </c>
      <c r="C155" s="175">
        <f t="shared" si="2"/>
        <v>11</v>
      </c>
    </row>
    <row r="156" spans="1:3" s="175" customFormat="1">
      <c r="A156" s="172" t="s">
        <v>4718</v>
      </c>
      <c r="B156" s="173" t="s">
        <v>4719</v>
      </c>
      <c r="C156" s="175">
        <f t="shared" si="2"/>
        <v>11</v>
      </c>
    </row>
    <row r="157" spans="1:3" s="175" customFormat="1">
      <c r="A157" s="172" t="s">
        <v>4720</v>
      </c>
      <c r="B157" s="173" t="s">
        <v>4721</v>
      </c>
      <c r="C157" s="175">
        <f t="shared" si="2"/>
        <v>11</v>
      </c>
    </row>
    <row r="158" spans="1:3" s="175" customFormat="1">
      <c r="A158" s="172" t="s">
        <v>4722</v>
      </c>
      <c r="B158" s="173" t="s">
        <v>4723</v>
      </c>
      <c r="C158" s="175">
        <f t="shared" si="2"/>
        <v>11</v>
      </c>
    </row>
    <row r="159" spans="1:3" s="175" customFormat="1">
      <c r="A159" s="172" t="s">
        <v>4724</v>
      </c>
      <c r="B159" s="173" t="s">
        <v>4725</v>
      </c>
      <c r="C159" s="175">
        <f t="shared" si="2"/>
        <v>11</v>
      </c>
    </row>
    <row r="160" spans="1:3" s="175" customFormat="1">
      <c r="A160" s="172" t="s">
        <v>4726</v>
      </c>
      <c r="B160" s="173" t="s">
        <v>4727</v>
      </c>
      <c r="C160" s="175">
        <f t="shared" si="2"/>
        <v>11</v>
      </c>
    </row>
    <row r="161" spans="1:3" s="175" customFormat="1">
      <c r="A161" s="172" t="s">
        <v>4728</v>
      </c>
      <c r="B161" s="173" t="s">
        <v>4729</v>
      </c>
      <c r="C161" s="175">
        <f t="shared" si="2"/>
        <v>11</v>
      </c>
    </row>
    <row r="162" spans="1:3" s="175" customFormat="1">
      <c r="A162" s="172" t="s">
        <v>4730</v>
      </c>
      <c r="B162" s="173" t="s">
        <v>4731</v>
      </c>
      <c r="C162" s="175">
        <f t="shared" si="2"/>
        <v>11</v>
      </c>
    </row>
    <row r="163" spans="1:3" s="175" customFormat="1">
      <c r="A163" s="172" t="s">
        <v>4732</v>
      </c>
      <c r="B163" s="173" t="s">
        <v>4733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4734</v>
      </c>
      <c r="B165" s="173" t="s">
        <v>4735</v>
      </c>
      <c r="C165" s="175">
        <f t="shared" si="2"/>
        <v>11</v>
      </c>
    </row>
    <row r="166" spans="1:3" s="175" customFormat="1">
      <c r="A166" s="172" t="s">
        <v>4736</v>
      </c>
      <c r="B166" s="173" t="s">
        <v>4737</v>
      </c>
      <c r="C166" s="175">
        <f t="shared" si="2"/>
        <v>11</v>
      </c>
    </row>
    <row r="167" spans="1:3" s="175" customFormat="1">
      <c r="A167" s="172" t="s">
        <v>4738</v>
      </c>
      <c r="B167" s="173" t="s">
        <v>4739</v>
      </c>
      <c r="C167" s="175">
        <f t="shared" si="2"/>
        <v>11</v>
      </c>
    </row>
    <row r="168" spans="1:3" s="175" customFormat="1">
      <c r="A168" s="172" t="s">
        <v>4740</v>
      </c>
      <c r="B168" s="173" t="s">
        <v>4741</v>
      </c>
      <c r="C168" s="175">
        <f t="shared" si="2"/>
        <v>11</v>
      </c>
    </row>
    <row r="169" spans="1:3" s="175" customFormat="1">
      <c r="A169" s="172" t="s">
        <v>4742</v>
      </c>
      <c r="B169" s="173" t="s">
        <v>4743</v>
      </c>
      <c r="C169" s="175">
        <f t="shared" si="2"/>
        <v>11</v>
      </c>
    </row>
    <row r="170" spans="1:3" s="175" customFormat="1">
      <c r="A170" s="172" t="s">
        <v>4744</v>
      </c>
      <c r="B170" s="173" t="s">
        <v>4745</v>
      </c>
      <c r="C170" s="175">
        <f t="shared" si="2"/>
        <v>11</v>
      </c>
    </row>
    <row r="171" spans="1:3" s="175" customFormat="1">
      <c r="A171" s="172" t="s">
        <v>4746</v>
      </c>
      <c r="B171" s="173" t="s">
        <v>4747</v>
      </c>
      <c r="C171" s="175">
        <f t="shared" si="2"/>
        <v>11</v>
      </c>
    </row>
    <row r="172" spans="1:3" s="175" customFormat="1">
      <c r="A172" s="172" t="s">
        <v>4748</v>
      </c>
      <c r="B172" s="173" t="s">
        <v>4749</v>
      </c>
      <c r="C172" s="175">
        <f t="shared" si="2"/>
        <v>11</v>
      </c>
    </row>
    <row r="173" spans="1:3" s="175" customFormat="1">
      <c r="A173" s="172" t="s">
        <v>4750</v>
      </c>
      <c r="B173" s="173" t="s">
        <v>4751</v>
      </c>
      <c r="C173" s="175">
        <f t="shared" si="2"/>
        <v>11</v>
      </c>
    </row>
    <row r="174" spans="1:3" s="175" customFormat="1">
      <c r="A174" s="172" t="s">
        <v>4752</v>
      </c>
      <c r="B174" s="173" t="s">
        <v>4753</v>
      </c>
      <c r="C174" s="175">
        <f t="shared" si="2"/>
        <v>11</v>
      </c>
    </row>
    <row r="175" spans="1:3" s="175" customFormat="1">
      <c r="A175" s="172" t="s">
        <v>4754</v>
      </c>
      <c r="B175" s="173" t="s">
        <v>4755</v>
      </c>
      <c r="C175" s="175">
        <f t="shared" si="2"/>
        <v>11</v>
      </c>
    </row>
    <row r="176" spans="1:3" s="175" customFormat="1">
      <c r="A176" s="172" t="s">
        <v>4756</v>
      </c>
      <c r="B176" s="173" t="s">
        <v>4757</v>
      </c>
      <c r="C176" s="175">
        <f t="shared" si="2"/>
        <v>11</v>
      </c>
    </row>
    <row r="177" spans="1:3" s="175" customFormat="1">
      <c r="A177" s="172" t="s">
        <v>4758</v>
      </c>
      <c r="B177" s="173" t="s">
        <v>4759</v>
      </c>
      <c r="C177" s="175">
        <f t="shared" si="2"/>
        <v>11</v>
      </c>
    </row>
    <row r="178" spans="1:3" s="175" customFormat="1">
      <c r="A178" s="172" t="s">
        <v>4760</v>
      </c>
      <c r="B178" s="173" t="s">
        <v>4761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4762</v>
      </c>
      <c r="B181" s="173" t="s">
        <v>4763</v>
      </c>
      <c r="C181" s="175">
        <f t="shared" si="2"/>
        <v>11</v>
      </c>
    </row>
    <row r="182" spans="1:3" s="175" customFormat="1">
      <c r="A182" s="172" t="s">
        <v>4764</v>
      </c>
      <c r="B182" s="173" t="s">
        <v>4765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4766</v>
      </c>
      <c r="B184" s="173" t="s">
        <v>4767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4768</v>
      </c>
      <c r="B186" s="173" t="s">
        <v>4769</v>
      </c>
      <c r="C186" s="175">
        <f t="shared" si="2"/>
        <v>11</v>
      </c>
    </row>
    <row r="187" spans="1:3" s="175" customFormat="1">
      <c r="A187" s="172" t="s">
        <v>4770</v>
      </c>
      <c r="B187" s="173" t="s">
        <v>4771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4772</v>
      </c>
      <c r="B189" s="173" t="s">
        <v>4773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4774</v>
      </c>
      <c r="B192" s="173" t="s">
        <v>4775</v>
      </c>
      <c r="C192" s="175">
        <f t="shared" si="2"/>
        <v>11</v>
      </c>
    </row>
    <row r="193" spans="1:3" s="175" customFormat="1">
      <c r="A193" s="172" t="s">
        <v>4776</v>
      </c>
      <c r="B193" s="173" t="s">
        <v>4777</v>
      </c>
      <c r="C193" s="175">
        <f t="shared" si="2"/>
        <v>11</v>
      </c>
    </row>
    <row r="194" spans="1:3" s="175" customFormat="1">
      <c r="A194" s="172" t="s">
        <v>4778</v>
      </c>
      <c r="B194" s="173" t="s">
        <v>4779</v>
      </c>
      <c r="C194" s="175">
        <f t="shared" si="2"/>
        <v>11</v>
      </c>
    </row>
    <row r="195" spans="1:3" s="175" customFormat="1">
      <c r="A195" s="172" t="s">
        <v>4780</v>
      </c>
      <c r="B195" s="173" t="s">
        <v>4781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4782</v>
      </c>
      <c r="B198" s="173" t="s">
        <v>4783</v>
      </c>
      <c r="C198" s="175">
        <f t="shared" ref="C198:C261" si="3">LEN(A198)</f>
        <v>11</v>
      </c>
    </row>
    <row r="199" spans="1:3" s="175" customFormat="1">
      <c r="A199" s="172" t="s">
        <v>4784</v>
      </c>
      <c r="B199" s="173" t="s">
        <v>4785</v>
      </c>
      <c r="C199" s="175">
        <f t="shared" si="3"/>
        <v>11</v>
      </c>
    </row>
    <row r="200" spans="1:3" s="175" customFormat="1">
      <c r="A200" s="172" t="s">
        <v>4786</v>
      </c>
      <c r="B200" s="173" t="s">
        <v>4787</v>
      </c>
      <c r="C200" s="175">
        <f t="shared" si="3"/>
        <v>11</v>
      </c>
    </row>
    <row r="201" spans="1:3" s="175" customFormat="1">
      <c r="A201" s="172" t="s">
        <v>4788</v>
      </c>
      <c r="B201" s="173" t="s">
        <v>4789</v>
      </c>
      <c r="C201" s="175">
        <f t="shared" si="3"/>
        <v>11</v>
      </c>
    </row>
    <row r="202" spans="1:3" s="175" customFormat="1">
      <c r="A202" s="172" t="s">
        <v>4790</v>
      </c>
      <c r="B202" s="173" t="s">
        <v>4791</v>
      </c>
      <c r="C202" s="175">
        <f t="shared" si="3"/>
        <v>11</v>
      </c>
    </row>
    <row r="203" spans="1:3" s="175" customFormat="1">
      <c r="A203" s="172" t="s">
        <v>4792</v>
      </c>
      <c r="B203" s="173" t="s">
        <v>4793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4794</v>
      </c>
      <c r="B205" s="173" t="s">
        <v>4795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4796</v>
      </c>
      <c r="B208" s="173" t="s">
        <v>4797</v>
      </c>
      <c r="C208" s="175">
        <f t="shared" si="3"/>
        <v>11</v>
      </c>
    </row>
    <row r="209" spans="1:3" s="175" customFormat="1">
      <c r="A209" s="172" t="s">
        <v>4798</v>
      </c>
      <c r="B209" s="173" t="s">
        <v>4799</v>
      </c>
      <c r="C209" s="175">
        <f t="shared" si="3"/>
        <v>11</v>
      </c>
    </row>
    <row r="210" spans="1:3" s="175" customFormat="1">
      <c r="A210" s="172" t="s">
        <v>4800</v>
      </c>
      <c r="B210" s="173" t="s">
        <v>4801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4802</v>
      </c>
      <c r="B215" s="173" t="s">
        <v>4803</v>
      </c>
      <c r="C215" s="175">
        <f t="shared" si="3"/>
        <v>11</v>
      </c>
    </row>
    <row r="216" spans="1:3" s="175" customFormat="1">
      <c r="A216" s="172" t="s">
        <v>4804</v>
      </c>
      <c r="B216" s="173" t="s">
        <v>4594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4805</v>
      </c>
      <c r="B220" s="173" t="s">
        <v>4806</v>
      </c>
      <c r="C220" s="175">
        <f t="shared" si="3"/>
        <v>11</v>
      </c>
    </row>
    <row r="221" spans="1:3" s="175" customFormat="1">
      <c r="A221" s="172" t="s">
        <v>4807</v>
      </c>
      <c r="B221" s="173" t="s">
        <v>4808</v>
      </c>
      <c r="C221" s="175">
        <f t="shared" si="3"/>
        <v>11</v>
      </c>
    </row>
    <row r="222" spans="1:3" s="175" customFormat="1">
      <c r="A222" s="172" t="s">
        <v>4809</v>
      </c>
      <c r="B222" s="173" t="s">
        <v>4810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4811</v>
      </c>
      <c r="B227" s="173" t="s">
        <v>4812</v>
      </c>
      <c r="C227" s="175">
        <f t="shared" si="3"/>
        <v>11</v>
      </c>
    </row>
    <row r="228" spans="1:3" s="175" customFormat="1">
      <c r="A228" s="172" t="s">
        <v>4813</v>
      </c>
      <c r="B228" s="173" t="s">
        <v>4814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4815</v>
      </c>
      <c r="B232" s="173" t="s">
        <v>4816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4817</v>
      </c>
      <c r="B237" s="173" t="s">
        <v>4818</v>
      </c>
      <c r="C237" s="175">
        <f t="shared" si="3"/>
        <v>11</v>
      </c>
    </row>
    <row r="238" spans="1:3" s="175" customFormat="1">
      <c r="A238" s="172" t="s">
        <v>4819</v>
      </c>
      <c r="B238" s="173" t="s">
        <v>4820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4821</v>
      </c>
      <c r="B241" s="173" t="s">
        <v>4822</v>
      </c>
      <c r="C241" s="175">
        <f t="shared" si="3"/>
        <v>11</v>
      </c>
    </row>
    <row r="242" spans="1:3" s="175" customFormat="1">
      <c r="A242" s="172" t="s">
        <v>4823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4824</v>
      </c>
      <c r="B245" s="173" t="s">
        <v>4825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4826</v>
      </c>
      <c r="B247" s="173" t="s">
        <v>4827</v>
      </c>
      <c r="C247" s="175">
        <f t="shared" si="3"/>
        <v>11</v>
      </c>
    </row>
    <row r="248" spans="1:3" s="175" customFormat="1">
      <c r="A248" s="172" t="s">
        <v>4828</v>
      </c>
      <c r="B248" s="173" t="s">
        <v>4829</v>
      </c>
      <c r="C248" s="175">
        <f t="shared" si="3"/>
        <v>11</v>
      </c>
    </row>
    <row r="249" spans="1:3" s="175" customFormat="1">
      <c r="A249" s="172" t="s">
        <v>4830</v>
      </c>
      <c r="B249" s="173" t="s">
        <v>4831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4832</v>
      </c>
      <c r="B251" s="173" t="s">
        <v>4833</v>
      </c>
      <c r="C251" s="175">
        <f t="shared" si="3"/>
        <v>11</v>
      </c>
    </row>
    <row r="252" spans="1:3" s="175" customFormat="1">
      <c r="A252" s="172" t="s">
        <v>4834</v>
      </c>
      <c r="B252" s="173" t="s">
        <v>4835</v>
      </c>
      <c r="C252" s="175">
        <f t="shared" si="3"/>
        <v>11</v>
      </c>
    </row>
    <row r="253" spans="1:3" s="175" customFormat="1">
      <c r="A253" s="172" t="s">
        <v>4836</v>
      </c>
      <c r="B253" s="173" t="s">
        <v>4837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4838</v>
      </c>
      <c r="B255" s="173" t="s">
        <v>4839</v>
      </c>
      <c r="C255" s="175">
        <f t="shared" si="3"/>
        <v>11</v>
      </c>
    </row>
    <row r="256" spans="1:3" s="175" customFormat="1">
      <c r="A256" s="172" t="s">
        <v>4840</v>
      </c>
      <c r="B256" s="173" t="s">
        <v>4841</v>
      </c>
      <c r="C256" s="175">
        <f t="shared" si="3"/>
        <v>11</v>
      </c>
    </row>
    <row r="257" spans="1:3" s="175" customFormat="1">
      <c r="A257" s="172" t="s">
        <v>4842</v>
      </c>
      <c r="B257" s="173" t="s">
        <v>4843</v>
      </c>
      <c r="C257" s="175">
        <f t="shared" si="3"/>
        <v>11</v>
      </c>
    </row>
    <row r="258" spans="1:3" s="175" customFormat="1">
      <c r="A258" s="172" t="s">
        <v>4844</v>
      </c>
      <c r="B258" s="173" t="s">
        <v>4845</v>
      </c>
      <c r="C258" s="175">
        <f t="shared" si="3"/>
        <v>11</v>
      </c>
    </row>
    <row r="259" spans="1:3" s="175" customFormat="1">
      <c r="A259" s="172" t="s">
        <v>4846</v>
      </c>
      <c r="B259" s="173" t="s">
        <v>4847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4848</v>
      </c>
      <c r="B263" s="173" t="s">
        <v>4849</v>
      </c>
      <c r="C263" s="175">
        <f t="shared" si="4"/>
        <v>11</v>
      </c>
    </row>
    <row r="264" spans="1:3" s="175" customFormat="1">
      <c r="A264" s="172" t="s">
        <v>4850</v>
      </c>
      <c r="B264" s="173" t="s">
        <v>4851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4852</v>
      </c>
      <c r="B268" s="173" t="s">
        <v>4853</v>
      </c>
      <c r="C268" s="175">
        <f t="shared" si="4"/>
        <v>11</v>
      </c>
    </row>
    <row r="269" spans="1:3" s="175" customFormat="1">
      <c r="A269" s="172" t="s">
        <v>4854</v>
      </c>
      <c r="B269" s="173" t="s">
        <v>4855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4856</v>
      </c>
      <c r="B271" s="173" t="s">
        <v>4857</v>
      </c>
      <c r="C271" s="175">
        <f t="shared" si="4"/>
        <v>11</v>
      </c>
    </row>
    <row r="272" spans="1:3" s="175" customFormat="1">
      <c r="A272" s="172" t="s">
        <v>4858</v>
      </c>
      <c r="B272" s="173" t="s">
        <v>4859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4860</v>
      </c>
      <c r="B274" s="173" t="s">
        <v>4861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4862</v>
      </c>
      <c r="B282" s="173" t="s">
        <v>4863</v>
      </c>
      <c r="C282" s="175">
        <f t="shared" si="4"/>
        <v>11</v>
      </c>
    </row>
    <row r="283" spans="1:3" s="175" customFormat="1">
      <c r="A283" s="172" t="s">
        <v>4864</v>
      </c>
      <c r="B283" s="173" t="s">
        <v>4865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4866</v>
      </c>
      <c r="B287" s="173" t="s">
        <v>4867</v>
      </c>
      <c r="C287" s="175">
        <f t="shared" si="4"/>
        <v>11</v>
      </c>
    </row>
    <row r="288" spans="1:3" s="175" customFormat="1">
      <c r="A288" s="172" t="s">
        <v>4868</v>
      </c>
      <c r="B288" s="173" t="s">
        <v>4869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4870</v>
      </c>
      <c r="B292" s="173" t="s">
        <v>4871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4872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4873</v>
      </c>
      <c r="B334" s="173" t="s">
        <v>4874</v>
      </c>
      <c r="C334" s="175">
        <f t="shared" si="5"/>
        <v>11</v>
      </c>
    </row>
    <row r="335" spans="1:3" s="175" customFormat="1">
      <c r="A335" s="172" t="s">
        <v>4875</v>
      </c>
      <c r="B335" s="173" t="s">
        <v>4876</v>
      </c>
      <c r="C335" s="175">
        <f t="shared" si="5"/>
        <v>11</v>
      </c>
    </row>
    <row r="336" spans="1:3" s="175" customFormat="1">
      <c r="A336" s="172" t="s">
        <v>4877</v>
      </c>
      <c r="B336" s="173" t="s">
        <v>4878</v>
      </c>
      <c r="C336" s="175">
        <f t="shared" si="5"/>
        <v>11</v>
      </c>
    </row>
    <row r="337" spans="1:3" s="175" customFormat="1">
      <c r="A337" s="172" t="s">
        <v>4879</v>
      </c>
      <c r="B337" s="173" t="s">
        <v>4880</v>
      </c>
      <c r="C337" s="175">
        <f t="shared" si="5"/>
        <v>11</v>
      </c>
    </row>
    <row r="338" spans="1:3" s="175" customFormat="1">
      <c r="A338" s="172" t="s">
        <v>4881</v>
      </c>
      <c r="B338" s="173" t="s">
        <v>4882</v>
      </c>
      <c r="C338" s="175">
        <f t="shared" si="5"/>
        <v>11</v>
      </c>
    </row>
    <row r="339" spans="1:3" s="175" customFormat="1">
      <c r="A339" s="172" t="s">
        <v>4883</v>
      </c>
      <c r="B339" s="173" t="s">
        <v>4884</v>
      </c>
      <c r="C339" s="175">
        <f t="shared" si="5"/>
        <v>11</v>
      </c>
    </row>
    <row r="340" spans="1:3" s="175" customFormat="1">
      <c r="A340" s="172" t="s">
        <v>4885</v>
      </c>
      <c r="B340" s="173" t="s">
        <v>4886</v>
      </c>
      <c r="C340" s="175">
        <f t="shared" si="5"/>
        <v>11</v>
      </c>
    </row>
    <row r="341" spans="1:3" s="175" customFormat="1">
      <c r="A341" s="172" t="s">
        <v>4887</v>
      </c>
      <c r="B341" s="173" t="s">
        <v>4888</v>
      </c>
      <c r="C341" s="175">
        <f t="shared" si="5"/>
        <v>11</v>
      </c>
    </row>
    <row r="342" spans="1:3" s="175" customFormat="1">
      <c r="A342" s="172" t="s">
        <v>4889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4890</v>
      </c>
      <c r="B343" s="173" t="s">
        <v>4891</v>
      </c>
      <c r="C343" s="175">
        <f t="shared" si="5"/>
        <v>11</v>
      </c>
    </row>
    <row r="344" spans="1:3" s="175" customFormat="1">
      <c r="A344" s="172" t="s">
        <v>4892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4893</v>
      </c>
      <c r="B345" s="173" t="s">
        <v>4894</v>
      </c>
      <c r="C345" s="175">
        <f t="shared" si="5"/>
        <v>11</v>
      </c>
    </row>
    <row r="346" spans="1:3" s="175" customFormat="1">
      <c r="A346" s="172" t="s">
        <v>4895</v>
      </c>
      <c r="B346" s="173" t="s">
        <v>4896</v>
      </c>
      <c r="C346" s="175">
        <f t="shared" si="5"/>
        <v>11</v>
      </c>
    </row>
    <row r="347" spans="1:3" s="175" customFormat="1">
      <c r="A347" s="172" t="s">
        <v>4897</v>
      </c>
      <c r="B347" s="173" t="s">
        <v>4898</v>
      </c>
      <c r="C347" s="175">
        <f t="shared" si="5"/>
        <v>11</v>
      </c>
    </row>
    <row r="348" spans="1:3" s="175" customFormat="1">
      <c r="A348" s="172" t="s">
        <v>4899</v>
      </c>
      <c r="B348" s="173" t="s">
        <v>4900</v>
      </c>
      <c r="C348" s="175">
        <f t="shared" si="5"/>
        <v>11</v>
      </c>
    </row>
    <row r="349" spans="1:3" s="175" customFormat="1">
      <c r="A349" s="172" t="s">
        <v>4901</v>
      </c>
      <c r="B349" s="173" t="s">
        <v>4902</v>
      </c>
      <c r="C349" s="175">
        <f t="shared" si="5"/>
        <v>11</v>
      </c>
    </row>
    <row r="350" spans="1:3" s="175" customFormat="1">
      <c r="A350" s="172" t="s">
        <v>4903</v>
      </c>
      <c r="B350" s="173" t="s">
        <v>4904</v>
      </c>
      <c r="C350" s="175">
        <f t="shared" si="5"/>
        <v>11</v>
      </c>
    </row>
    <row r="351" spans="1:3" s="175" customFormat="1">
      <c r="A351" s="172" t="s">
        <v>4905</v>
      </c>
      <c r="B351" s="173" t="s">
        <v>4906</v>
      </c>
      <c r="C351" s="175">
        <f t="shared" si="5"/>
        <v>11</v>
      </c>
    </row>
    <row r="352" spans="1:3" s="175" customFormat="1">
      <c r="A352" s="172" t="s">
        <v>4907</v>
      </c>
      <c r="B352" s="173" t="s">
        <v>4908</v>
      </c>
      <c r="C352" s="175">
        <f t="shared" si="5"/>
        <v>11</v>
      </c>
    </row>
    <row r="353" spans="1:3" s="175" customFormat="1">
      <c r="A353" s="172" t="s">
        <v>4909</v>
      </c>
      <c r="B353" s="173" t="s">
        <v>4910</v>
      </c>
      <c r="C353" s="175">
        <f t="shared" si="5"/>
        <v>11</v>
      </c>
    </row>
    <row r="354" spans="1:3" s="175" customFormat="1">
      <c r="A354" s="172" t="s">
        <v>4911</v>
      </c>
      <c r="B354" s="173" t="s">
        <v>4912</v>
      </c>
      <c r="C354" s="175">
        <f t="shared" si="5"/>
        <v>11</v>
      </c>
    </row>
    <row r="355" spans="1:3" s="175" customFormat="1">
      <c r="A355" s="172" t="s">
        <v>4913</v>
      </c>
      <c r="B355" s="173" t="s">
        <v>4914</v>
      </c>
      <c r="C355" s="175">
        <f t="shared" si="5"/>
        <v>11</v>
      </c>
    </row>
    <row r="356" spans="1:3" s="175" customFormat="1">
      <c r="A356" s="172" t="s">
        <v>4915</v>
      </c>
      <c r="B356" s="173" t="s">
        <v>4916</v>
      </c>
      <c r="C356" s="175">
        <f t="shared" si="5"/>
        <v>11</v>
      </c>
    </row>
    <row r="357" spans="1:3" s="175" customFormat="1">
      <c r="A357" s="172" t="s">
        <v>4917</v>
      </c>
      <c r="B357" s="173" t="s">
        <v>4918</v>
      </c>
      <c r="C357" s="175">
        <f t="shared" si="5"/>
        <v>11</v>
      </c>
    </row>
    <row r="358" spans="1:3" s="175" customFormat="1">
      <c r="A358" s="172" t="s">
        <v>4919</v>
      </c>
      <c r="B358" s="173" t="s">
        <v>4920</v>
      </c>
      <c r="C358" s="175">
        <f t="shared" si="5"/>
        <v>11</v>
      </c>
    </row>
    <row r="359" spans="1:3" s="175" customFormat="1">
      <c r="A359" s="172" t="s">
        <v>4921</v>
      </c>
      <c r="B359" s="173" t="s">
        <v>4922</v>
      </c>
      <c r="C359" s="175">
        <f t="shared" si="5"/>
        <v>11</v>
      </c>
    </row>
    <row r="360" spans="1:3" s="175" customFormat="1">
      <c r="A360" s="172" t="s">
        <v>4923</v>
      </c>
      <c r="B360" s="173" t="s">
        <v>4924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4925</v>
      </c>
      <c r="B362" s="173" t="s">
        <v>4926</v>
      </c>
      <c r="C362" s="175">
        <f t="shared" si="5"/>
        <v>11</v>
      </c>
    </row>
    <row r="363" spans="1:3" s="175" customFormat="1">
      <c r="A363" s="172" t="s">
        <v>4927</v>
      </c>
      <c r="B363" s="173" t="s">
        <v>4928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4929</v>
      </c>
      <c r="B368" s="173" t="s">
        <v>4930</v>
      </c>
      <c r="C368" s="175">
        <f t="shared" si="5"/>
        <v>11</v>
      </c>
    </row>
    <row r="369" spans="1:3" s="175" customFormat="1">
      <c r="A369" s="172" t="s">
        <v>4931</v>
      </c>
      <c r="B369" s="173" t="s">
        <v>4932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4933</v>
      </c>
      <c r="B372" s="173" t="s">
        <v>4934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4935</v>
      </c>
      <c r="B377" s="173" t="s">
        <v>4936</v>
      </c>
      <c r="C377" s="175">
        <f t="shared" si="5"/>
        <v>11</v>
      </c>
    </row>
    <row r="378" spans="1:3" s="175" customFormat="1">
      <c r="A378" s="172" t="s">
        <v>4937</v>
      </c>
      <c r="B378" s="173" t="s">
        <v>4938</v>
      </c>
      <c r="C378" s="175">
        <f t="shared" si="5"/>
        <v>11</v>
      </c>
    </row>
    <row r="379" spans="1:3" s="175" customFormat="1">
      <c r="A379" s="172" t="s">
        <v>4939</v>
      </c>
      <c r="B379" s="173" t="s">
        <v>4940</v>
      </c>
      <c r="C379" s="175">
        <f t="shared" si="5"/>
        <v>11</v>
      </c>
    </row>
    <row r="380" spans="1:3" s="175" customFormat="1">
      <c r="A380" s="172" t="s">
        <v>4941</v>
      </c>
      <c r="B380" s="173" t="s">
        <v>4942</v>
      </c>
      <c r="C380" s="175">
        <f t="shared" si="5"/>
        <v>11</v>
      </c>
    </row>
    <row r="381" spans="1:3" s="175" customFormat="1">
      <c r="A381" s="172" t="s">
        <v>4943</v>
      </c>
      <c r="B381" s="173" t="s">
        <v>4944</v>
      </c>
      <c r="C381" s="175">
        <f t="shared" si="5"/>
        <v>11</v>
      </c>
    </row>
    <row r="382" spans="1:3" s="175" customFormat="1">
      <c r="A382" s="172" t="s">
        <v>4945</v>
      </c>
      <c r="B382" s="173" t="s">
        <v>4946</v>
      </c>
      <c r="C382" s="175">
        <f t="shared" si="5"/>
        <v>11</v>
      </c>
    </row>
    <row r="383" spans="1:3" s="175" customFormat="1">
      <c r="A383" s="172" t="s">
        <v>4947</v>
      </c>
      <c r="B383" s="173" t="s">
        <v>4948</v>
      </c>
      <c r="C383" s="175">
        <f t="shared" si="5"/>
        <v>11</v>
      </c>
    </row>
    <row r="384" spans="1:3" s="175" customFormat="1">
      <c r="A384" s="172" t="s">
        <v>4949</v>
      </c>
      <c r="B384" s="173" t="s">
        <v>4950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4951</v>
      </c>
      <c r="B395" s="173" t="s">
        <v>4952</v>
      </c>
      <c r="C395" s="175">
        <f t="shared" si="6"/>
        <v>11</v>
      </c>
    </row>
    <row r="396" spans="1:3" s="175" customFormat="1">
      <c r="A396" s="172" t="s">
        <v>4953</v>
      </c>
      <c r="B396" s="173" t="s">
        <v>4954</v>
      </c>
      <c r="C396" s="175">
        <f t="shared" si="6"/>
        <v>11</v>
      </c>
    </row>
    <row r="397" spans="1:3" s="175" customFormat="1">
      <c r="A397" s="172" t="s">
        <v>4955</v>
      </c>
      <c r="B397" s="173" t="s">
        <v>4956</v>
      </c>
      <c r="C397" s="175">
        <f t="shared" si="6"/>
        <v>11</v>
      </c>
    </row>
    <row r="398" spans="1:3" s="175" customFormat="1">
      <c r="A398" s="172" t="s">
        <v>4957</v>
      </c>
      <c r="B398" s="173" t="s">
        <v>4958</v>
      </c>
      <c r="C398" s="175">
        <f t="shared" si="6"/>
        <v>11</v>
      </c>
    </row>
    <row r="399" spans="1:3" s="175" customFormat="1">
      <c r="A399" s="172" t="s">
        <v>4959</v>
      </c>
      <c r="B399" s="173" t="s">
        <v>4960</v>
      </c>
      <c r="C399" s="175">
        <f t="shared" si="6"/>
        <v>11</v>
      </c>
    </row>
    <row r="400" spans="1:3" s="175" customFormat="1">
      <c r="A400" s="172" t="s">
        <v>4961</v>
      </c>
      <c r="B400" s="173" t="s">
        <v>4962</v>
      </c>
      <c r="C400" s="175">
        <f t="shared" si="6"/>
        <v>11</v>
      </c>
    </row>
    <row r="401" spans="1:3" s="175" customFormat="1">
      <c r="A401" s="172" t="s">
        <v>4963</v>
      </c>
      <c r="B401" s="173" t="s">
        <v>4964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4965</v>
      </c>
      <c r="B403" s="173" t="s">
        <v>4966</v>
      </c>
      <c r="C403" s="175">
        <f t="shared" si="6"/>
        <v>11</v>
      </c>
    </row>
    <row r="404" spans="1:3" s="175" customFormat="1">
      <c r="A404" s="172" t="s">
        <v>4967</v>
      </c>
      <c r="B404" s="173" t="s">
        <v>4968</v>
      </c>
      <c r="C404" s="175">
        <f t="shared" si="6"/>
        <v>11</v>
      </c>
    </row>
    <row r="405" spans="1:3" s="175" customFormat="1">
      <c r="A405" s="172" t="s">
        <v>4969</v>
      </c>
      <c r="B405" s="173" t="s">
        <v>4970</v>
      </c>
      <c r="C405" s="175">
        <f t="shared" si="6"/>
        <v>11</v>
      </c>
    </row>
    <row r="406" spans="1:3" s="175" customFormat="1">
      <c r="A406" s="172" t="s">
        <v>4971</v>
      </c>
      <c r="B406" s="173" t="s">
        <v>4972</v>
      </c>
      <c r="C406" s="175">
        <f t="shared" si="6"/>
        <v>11</v>
      </c>
    </row>
    <row r="407" spans="1:3" s="175" customFormat="1">
      <c r="A407" s="172" t="s">
        <v>4973</v>
      </c>
      <c r="B407" s="173" t="s">
        <v>4974</v>
      </c>
      <c r="C407" s="175">
        <f t="shared" si="6"/>
        <v>11</v>
      </c>
    </row>
    <row r="408" spans="1:3" s="175" customFormat="1">
      <c r="A408" s="172" t="s">
        <v>4975</v>
      </c>
      <c r="B408" s="173" t="s">
        <v>4976</v>
      </c>
      <c r="C408" s="175">
        <f t="shared" si="6"/>
        <v>11</v>
      </c>
    </row>
    <row r="409" spans="1:3" s="175" customFormat="1">
      <c r="A409" s="172" t="s">
        <v>4977</v>
      </c>
      <c r="B409" s="173" t="s">
        <v>4978</v>
      </c>
      <c r="C409" s="175">
        <f t="shared" si="6"/>
        <v>11</v>
      </c>
    </row>
    <row r="410" spans="1:3" s="175" customFormat="1">
      <c r="A410" s="172" t="s">
        <v>4979</v>
      </c>
      <c r="B410" s="173" t="s">
        <v>4980</v>
      </c>
      <c r="C410" s="175">
        <f t="shared" si="6"/>
        <v>11</v>
      </c>
    </row>
    <row r="411" spans="1:3" s="175" customFormat="1">
      <c r="A411" s="172" t="s">
        <v>4981</v>
      </c>
      <c r="B411" s="173" t="s">
        <v>4982</v>
      </c>
      <c r="C411" s="175">
        <f t="shared" si="6"/>
        <v>11</v>
      </c>
    </row>
    <row r="412" spans="1:3" s="175" customFormat="1">
      <c r="A412" s="172" t="s">
        <v>4983</v>
      </c>
      <c r="B412" s="173" t="s">
        <v>4984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4985</v>
      </c>
      <c r="B414" s="173" t="s">
        <v>4986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4987</v>
      </c>
      <c r="B416" s="173" t="s">
        <v>4988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4989</v>
      </c>
      <c r="B423" s="173" t="s">
        <v>4990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4991</v>
      </c>
      <c r="B438" s="173" t="s">
        <v>4992</v>
      </c>
      <c r="C438" s="175">
        <f t="shared" si="6"/>
        <v>11</v>
      </c>
    </row>
    <row r="439" spans="1:3" s="175" customFormat="1">
      <c r="A439" s="172" t="s">
        <v>4993</v>
      </c>
      <c r="B439" s="173" t="s">
        <v>4994</v>
      </c>
      <c r="C439" s="175">
        <f t="shared" si="6"/>
        <v>11</v>
      </c>
    </row>
    <row r="440" spans="1:3" s="175" customFormat="1">
      <c r="A440" s="172" t="s">
        <v>4995</v>
      </c>
      <c r="B440" s="173" t="s">
        <v>4996</v>
      </c>
      <c r="C440" s="175">
        <f t="shared" si="6"/>
        <v>11</v>
      </c>
    </row>
    <row r="441" spans="1:3" s="175" customFormat="1">
      <c r="A441" s="172" t="s">
        <v>4997</v>
      </c>
      <c r="B441" s="173" t="s">
        <v>4998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4999</v>
      </c>
      <c r="B443" s="173" t="s">
        <v>5000</v>
      </c>
      <c r="C443" s="175">
        <f t="shared" si="6"/>
        <v>11</v>
      </c>
    </row>
    <row r="444" spans="1:3" s="175" customFormat="1">
      <c r="A444" s="172" t="s">
        <v>5001</v>
      </c>
      <c r="B444" s="173" t="s">
        <v>5002</v>
      </c>
      <c r="C444" s="175">
        <f t="shared" si="6"/>
        <v>11</v>
      </c>
    </row>
    <row r="445" spans="1:3" s="175" customFormat="1">
      <c r="A445" s="172" t="s">
        <v>5003</v>
      </c>
      <c r="B445" s="173" t="s">
        <v>5004</v>
      </c>
      <c r="C445" s="175">
        <f t="shared" si="6"/>
        <v>11</v>
      </c>
    </row>
    <row r="446" spans="1:3" s="175" customFormat="1">
      <c r="A446" s="172" t="s">
        <v>5005</v>
      </c>
      <c r="B446" s="173" t="s">
        <v>5006</v>
      </c>
      <c r="C446" s="175">
        <f t="shared" si="6"/>
        <v>11</v>
      </c>
    </row>
    <row r="447" spans="1:3" s="175" customFormat="1">
      <c r="A447" s="172" t="s">
        <v>5007</v>
      </c>
      <c r="B447" s="173" t="s">
        <v>5008</v>
      </c>
      <c r="C447" s="175">
        <f t="shared" si="6"/>
        <v>11</v>
      </c>
    </row>
    <row r="448" spans="1:3" s="175" customFormat="1">
      <c r="A448" s="172" t="s">
        <v>5009</v>
      </c>
      <c r="B448" s="173" t="s">
        <v>5010</v>
      </c>
      <c r="C448" s="175">
        <f t="shared" si="6"/>
        <v>11</v>
      </c>
    </row>
    <row r="449" spans="1:3" s="175" customFormat="1">
      <c r="A449" s="172" t="s">
        <v>5011</v>
      </c>
      <c r="B449" s="173" t="s">
        <v>5012</v>
      </c>
      <c r="C449" s="175">
        <f t="shared" si="6"/>
        <v>11</v>
      </c>
    </row>
    <row r="450" spans="1:3" s="175" customFormat="1">
      <c r="A450" s="172" t="s">
        <v>5013</v>
      </c>
      <c r="B450" s="173" t="s">
        <v>5014</v>
      </c>
      <c r="C450" s="175">
        <f t="shared" si="6"/>
        <v>11</v>
      </c>
    </row>
    <row r="451" spans="1:3" s="175" customFormat="1">
      <c r="A451" s="172" t="s">
        <v>5015</v>
      </c>
      <c r="B451" s="173" t="s">
        <v>5016</v>
      </c>
      <c r="C451" s="175">
        <f t="shared" si="6"/>
        <v>11</v>
      </c>
    </row>
    <row r="452" spans="1:3" s="175" customFormat="1">
      <c r="A452" s="172" t="s">
        <v>5017</v>
      </c>
      <c r="B452" s="173" t="s">
        <v>5018</v>
      </c>
      <c r="C452" s="175">
        <f t="shared" si="6"/>
        <v>11</v>
      </c>
    </row>
    <row r="453" spans="1:3" s="175" customFormat="1">
      <c r="A453" s="172" t="s">
        <v>5019</v>
      </c>
      <c r="B453" s="173" t="s">
        <v>5020</v>
      </c>
      <c r="C453" s="175">
        <f t="shared" si="6"/>
        <v>11</v>
      </c>
    </row>
    <row r="454" spans="1:3" s="175" customFormat="1">
      <c r="A454" s="172" t="s">
        <v>5021</v>
      </c>
      <c r="B454" s="173" t="s">
        <v>5022</v>
      </c>
      <c r="C454" s="175">
        <f t="shared" ref="C454:C517" si="7">LEN(A454)</f>
        <v>11</v>
      </c>
    </row>
    <row r="455" spans="1:3" s="175" customFormat="1">
      <c r="A455" s="172" t="s">
        <v>5023</v>
      </c>
      <c r="B455" s="173" t="s">
        <v>5024</v>
      </c>
      <c r="C455" s="175">
        <f t="shared" si="7"/>
        <v>11</v>
      </c>
    </row>
    <row r="456" spans="1:3" s="175" customFormat="1">
      <c r="A456" s="172" t="s">
        <v>5025</v>
      </c>
      <c r="B456" s="173" t="s">
        <v>5026</v>
      </c>
      <c r="C456" s="175">
        <f t="shared" si="7"/>
        <v>11</v>
      </c>
    </row>
    <row r="457" spans="1:3" s="175" customFormat="1">
      <c r="A457" s="172" t="s">
        <v>5027</v>
      </c>
      <c r="B457" s="173" t="s">
        <v>5028</v>
      </c>
      <c r="C457" s="175">
        <f t="shared" si="7"/>
        <v>11</v>
      </c>
    </row>
    <row r="458" spans="1:3" s="175" customFormat="1">
      <c r="A458" s="172" t="s">
        <v>5029</v>
      </c>
      <c r="B458" s="173" t="s">
        <v>5030</v>
      </c>
      <c r="C458" s="175">
        <f t="shared" si="7"/>
        <v>11</v>
      </c>
    </row>
    <row r="459" spans="1:3" s="175" customFormat="1">
      <c r="A459" s="172" t="s">
        <v>5031</v>
      </c>
      <c r="B459" s="173" t="s">
        <v>5032</v>
      </c>
      <c r="C459" s="175">
        <f t="shared" si="7"/>
        <v>11</v>
      </c>
    </row>
    <row r="460" spans="1:3" s="175" customFormat="1">
      <c r="A460" s="172" t="s">
        <v>5033</v>
      </c>
      <c r="B460" s="173" t="s">
        <v>5034</v>
      </c>
      <c r="C460" s="175">
        <f t="shared" si="7"/>
        <v>11</v>
      </c>
    </row>
    <row r="461" spans="1:3" s="175" customFormat="1">
      <c r="A461" s="172" t="s">
        <v>5035</v>
      </c>
      <c r="B461" s="173" t="s">
        <v>5028</v>
      </c>
      <c r="C461" s="175">
        <f t="shared" si="7"/>
        <v>11</v>
      </c>
    </row>
    <row r="462" spans="1:3" s="175" customFormat="1">
      <c r="A462" s="172" t="s">
        <v>5036</v>
      </c>
      <c r="B462" s="173" t="s">
        <v>5030</v>
      </c>
      <c r="C462" s="175">
        <f t="shared" si="7"/>
        <v>11</v>
      </c>
    </row>
    <row r="463" spans="1:3" s="175" customFormat="1">
      <c r="A463" s="172" t="s">
        <v>5037</v>
      </c>
      <c r="B463" s="173" t="s">
        <v>5038</v>
      </c>
      <c r="C463" s="175">
        <f t="shared" si="7"/>
        <v>11</v>
      </c>
    </row>
    <row r="464" spans="1:3" s="175" customFormat="1">
      <c r="A464" s="172" t="s">
        <v>5039</v>
      </c>
      <c r="B464" s="173" t="s">
        <v>5040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5041</v>
      </c>
      <c r="B478" s="173" t="s">
        <v>5042</v>
      </c>
      <c r="C478" s="175">
        <f t="shared" si="7"/>
        <v>11</v>
      </c>
    </row>
    <row r="479" spans="1:3" s="175" customFormat="1">
      <c r="A479" s="172" t="s">
        <v>5043</v>
      </c>
      <c r="B479" s="173" t="s">
        <v>5044</v>
      </c>
      <c r="C479" s="175">
        <f t="shared" si="7"/>
        <v>11</v>
      </c>
    </row>
    <row r="480" spans="1:3" s="175" customFormat="1">
      <c r="A480" s="172" t="s">
        <v>5045</v>
      </c>
      <c r="B480" s="173" t="s">
        <v>5046</v>
      </c>
      <c r="C480" s="175">
        <f t="shared" si="7"/>
        <v>11</v>
      </c>
    </row>
    <row r="481" spans="1:3" s="175" customFormat="1">
      <c r="A481" s="172" t="s">
        <v>5047</v>
      </c>
      <c r="B481" s="173" t="s">
        <v>5048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5049</v>
      </c>
      <c r="B484" s="173" t="s">
        <v>5050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5051</v>
      </c>
      <c r="B488" s="173" t="s">
        <v>5052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5053</v>
      </c>
      <c r="B490" s="173" t="s">
        <v>5054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5055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5056</v>
      </c>
      <c r="B496" s="173" t="s">
        <v>5057</v>
      </c>
      <c r="C496" s="175">
        <f t="shared" si="7"/>
        <v>11</v>
      </c>
    </row>
    <row r="497" spans="1:3" s="175" customFormat="1">
      <c r="A497" s="172" t="s">
        <v>5058</v>
      </c>
      <c r="B497" s="173" t="s">
        <v>5059</v>
      </c>
      <c r="C497" s="175">
        <f t="shared" si="7"/>
        <v>11</v>
      </c>
    </row>
    <row r="498" spans="1:3" s="175" customFormat="1">
      <c r="A498" s="172" t="s">
        <v>5060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5061</v>
      </c>
      <c r="B500" s="173" t="s">
        <v>5062</v>
      </c>
      <c r="C500" s="175">
        <f t="shared" si="7"/>
        <v>11</v>
      </c>
    </row>
    <row r="501" spans="1:3" s="175" customFormat="1">
      <c r="A501" s="172" t="s">
        <v>5063</v>
      </c>
      <c r="B501" s="173" t="s">
        <v>5064</v>
      </c>
      <c r="C501" s="175">
        <f t="shared" si="7"/>
        <v>11</v>
      </c>
    </row>
    <row r="502" spans="1:3" s="175" customFormat="1">
      <c r="A502" s="172" t="s">
        <v>5065</v>
      </c>
      <c r="B502" s="173" t="s">
        <v>5066</v>
      </c>
      <c r="C502" s="175">
        <f t="shared" si="7"/>
        <v>11</v>
      </c>
    </row>
    <row r="503" spans="1:3" s="175" customFormat="1">
      <c r="A503" s="172" t="s">
        <v>5067</v>
      </c>
      <c r="B503" s="173" t="s">
        <v>5068</v>
      </c>
      <c r="C503" s="175">
        <f t="shared" si="7"/>
        <v>11</v>
      </c>
    </row>
    <row r="504" spans="1:3" s="175" customFormat="1">
      <c r="A504" s="172" t="s">
        <v>5069</v>
      </c>
      <c r="B504" s="173" t="s">
        <v>5070</v>
      </c>
      <c r="C504" s="175">
        <f t="shared" si="7"/>
        <v>11</v>
      </c>
    </row>
    <row r="505" spans="1:3" s="175" customFormat="1">
      <c r="A505" s="172" t="s">
        <v>5071</v>
      </c>
      <c r="B505" s="173" t="s">
        <v>5072</v>
      </c>
      <c r="C505" s="175">
        <f t="shared" si="7"/>
        <v>11</v>
      </c>
    </row>
    <row r="506" spans="1:3" s="175" customFormat="1">
      <c r="A506" s="172" t="s">
        <v>5073</v>
      </c>
      <c r="B506" s="173" t="s">
        <v>5074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5075</v>
      </c>
      <c r="B508" s="173" t="s">
        <v>5076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5077</v>
      </c>
      <c r="B525" s="173" t="s">
        <v>5078</v>
      </c>
      <c r="C525" s="175">
        <f t="shared" si="8"/>
        <v>11</v>
      </c>
    </row>
    <row r="526" spans="1:3" s="175" customFormat="1">
      <c r="A526" s="172" t="s">
        <v>5079</v>
      </c>
      <c r="B526" s="173" t="s">
        <v>5080</v>
      </c>
      <c r="C526" s="175">
        <f t="shared" si="8"/>
        <v>11</v>
      </c>
    </row>
    <row r="527" spans="1:3" s="175" customFormat="1">
      <c r="A527" s="172" t="s">
        <v>5081</v>
      </c>
      <c r="B527" s="173" t="s">
        <v>5082</v>
      </c>
      <c r="C527" s="175">
        <f t="shared" si="8"/>
        <v>11</v>
      </c>
    </row>
    <row r="528" spans="1:3" s="175" customFormat="1">
      <c r="A528" s="172" t="s">
        <v>5083</v>
      </c>
      <c r="B528" s="173" t="s">
        <v>5084</v>
      </c>
      <c r="C528" s="175">
        <f t="shared" si="8"/>
        <v>11</v>
      </c>
    </row>
    <row r="529" spans="1:3" s="175" customFormat="1">
      <c r="A529" s="172" t="s">
        <v>5085</v>
      </c>
      <c r="B529" s="173" t="s">
        <v>5086</v>
      </c>
      <c r="C529" s="175">
        <f t="shared" si="8"/>
        <v>11</v>
      </c>
    </row>
    <row r="530" spans="1:3" s="175" customFormat="1">
      <c r="A530" s="172" t="s">
        <v>5087</v>
      </c>
      <c r="B530" s="173" t="s">
        <v>5088</v>
      </c>
      <c r="C530" s="175">
        <f t="shared" si="8"/>
        <v>11</v>
      </c>
    </row>
    <row r="531" spans="1:3" s="175" customFormat="1">
      <c r="A531" s="172" t="s">
        <v>5089</v>
      </c>
      <c r="B531" s="173" t="s">
        <v>5090</v>
      </c>
      <c r="C531" s="175">
        <f t="shared" si="8"/>
        <v>11</v>
      </c>
    </row>
    <row r="532" spans="1:3" s="175" customFormat="1">
      <c r="A532" s="172" t="s">
        <v>5091</v>
      </c>
      <c r="B532" s="173" t="s">
        <v>5086</v>
      </c>
      <c r="C532" s="175">
        <f t="shared" si="8"/>
        <v>11</v>
      </c>
    </row>
    <row r="533" spans="1:3" s="175" customFormat="1">
      <c r="A533" s="172" t="s">
        <v>5092</v>
      </c>
      <c r="B533" s="173" t="s">
        <v>5093</v>
      </c>
      <c r="C533" s="175">
        <f t="shared" si="8"/>
        <v>11</v>
      </c>
    </row>
    <row r="534" spans="1:3" s="175" customFormat="1">
      <c r="A534" s="172" t="s">
        <v>5094</v>
      </c>
      <c r="B534" s="173" t="s">
        <v>5090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5095</v>
      </c>
      <c r="B538" s="173" t="s">
        <v>5096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5097</v>
      </c>
      <c r="B540" s="173" t="s">
        <v>5098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5099</v>
      </c>
      <c r="B543" s="173" t="s">
        <v>5100</v>
      </c>
      <c r="C543" s="175">
        <f t="shared" si="8"/>
        <v>11</v>
      </c>
    </row>
    <row r="544" spans="1:3" s="175" customFormat="1">
      <c r="A544" s="172" t="s">
        <v>5101</v>
      </c>
      <c r="B544" s="173" t="s">
        <v>5102</v>
      </c>
      <c r="C544" s="175">
        <f t="shared" si="8"/>
        <v>11</v>
      </c>
    </row>
    <row r="545" spans="1:3" s="175" customFormat="1">
      <c r="A545" s="172" t="s">
        <v>5103</v>
      </c>
      <c r="B545" s="173" t="s">
        <v>5104</v>
      </c>
      <c r="C545" s="175">
        <f t="shared" si="8"/>
        <v>11</v>
      </c>
    </row>
    <row r="546" spans="1:3" s="175" customFormat="1">
      <c r="A546" s="172" t="s">
        <v>5105</v>
      </c>
      <c r="B546" s="173" t="s">
        <v>5106</v>
      </c>
      <c r="C546" s="175">
        <f t="shared" si="8"/>
        <v>11</v>
      </c>
    </row>
    <row r="547" spans="1:3" s="175" customFormat="1">
      <c r="A547" s="172" t="s">
        <v>5107</v>
      </c>
      <c r="B547" s="173" t="s">
        <v>5108</v>
      </c>
      <c r="C547" s="175">
        <f t="shared" si="8"/>
        <v>11</v>
      </c>
    </row>
    <row r="548" spans="1:3" s="175" customFormat="1">
      <c r="A548" s="172" t="s">
        <v>5109</v>
      </c>
      <c r="B548" s="173" t="s">
        <v>5110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5111</v>
      </c>
      <c r="B553" s="173" t="s">
        <v>5112</v>
      </c>
      <c r="C553" s="175">
        <f t="shared" si="8"/>
        <v>11</v>
      </c>
    </row>
    <row r="554" spans="1:3" s="175" customFormat="1">
      <c r="A554" s="172" t="s">
        <v>5113</v>
      </c>
      <c r="B554" s="173" t="s">
        <v>5114</v>
      </c>
      <c r="C554" s="175">
        <f t="shared" si="8"/>
        <v>11</v>
      </c>
    </row>
    <row r="555" spans="1:3" s="175" customFormat="1">
      <c r="A555" s="172" t="s">
        <v>5115</v>
      </c>
      <c r="B555" s="173" t="s">
        <v>5116</v>
      </c>
      <c r="C555" s="175">
        <f t="shared" si="8"/>
        <v>11</v>
      </c>
    </row>
    <row r="556" spans="1:3" s="175" customFormat="1">
      <c r="A556" s="172" t="s">
        <v>5117</v>
      </c>
      <c r="B556" s="173" t="s">
        <v>5118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5119</v>
      </c>
      <c r="B558" s="173" t="s">
        <v>5120</v>
      </c>
      <c r="C558" s="175">
        <f t="shared" si="8"/>
        <v>11</v>
      </c>
    </row>
    <row r="559" spans="1:3" s="175" customFormat="1">
      <c r="A559" s="172" t="s">
        <v>5121</v>
      </c>
      <c r="B559" s="173" t="s">
        <v>5122</v>
      </c>
      <c r="C559" s="175">
        <f t="shared" si="8"/>
        <v>11</v>
      </c>
    </row>
    <row r="560" spans="1:3" s="175" customFormat="1">
      <c r="A560" s="172" t="s">
        <v>5123</v>
      </c>
      <c r="B560" s="173" t="s">
        <v>5124</v>
      </c>
      <c r="C560" s="175">
        <f t="shared" si="8"/>
        <v>11</v>
      </c>
    </row>
    <row r="561" spans="1:3" s="175" customFormat="1">
      <c r="A561" s="172" t="s">
        <v>5125</v>
      </c>
      <c r="B561" s="173" t="s">
        <v>5126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5127</v>
      </c>
      <c r="B563" s="173" t="s">
        <v>5128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5129</v>
      </c>
      <c r="B565" s="173" t="s">
        <v>710</v>
      </c>
      <c r="C565" s="175">
        <f t="shared" si="8"/>
        <v>11</v>
      </c>
    </row>
    <row r="566" spans="1:3" s="175" customFormat="1">
      <c r="A566" s="172" t="s">
        <v>5130</v>
      </c>
      <c r="B566" s="173" t="s">
        <v>710</v>
      </c>
      <c r="C566" s="175">
        <f t="shared" si="8"/>
        <v>11</v>
      </c>
    </row>
    <row r="567" spans="1:3" s="175" customFormat="1">
      <c r="A567" s="172" t="s">
        <v>5131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5132</v>
      </c>
      <c r="B569" s="173" t="s">
        <v>5133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5134</v>
      </c>
      <c r="B571" s="173" t="s">
        <v>712</v>
      </c>
      <c r="C571" s="175">
        <f t="shared" si="8"/>
        <v>11</v>
      </c>
    </row>
    <row r="572" spans="1:3" s="175" customFormat="1">
      <c r="A572" s="172" t="s">
        <v>5135</v>
      </c>
      <c r="B572" s="173" t="s">
        <v>5136</v>
      </c>
      <c r="C572" s="175">
        <f t="shared" si="8"/>
        <v>11</v>
      </c>
    </row>
    <row r="573" spans="1:3" s="175" customFormat="1">
      <c r="A573" s="172" t="s">
        <v>5137</v>
      </c>
      <c r="B573" s="173" t="s">
        <v>5138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5139</v>
      </c>
      <c r="B577" s="173" t="s">
        <v>5140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5141</v>
      </c>
      <c r="B581" s="173" t="s">
        <v>5142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5143</v>
      </c>
      <c r="B583" s="173" t="s">
        <v>5144</v>
      </c>
      <c r="C583" s="175">
        <f t="shared" si="9"/>
        <v>11</v>
      </c>
    </row>
    <row r="584" spans="1:3" s="175" customFormat="1">
      <c r="A584" s="172" t="s">
        <v>5145</v>
      </c>
      <c r="B584" s="173" t="s">
        <v>5146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5147</v>
      </c>
      <c r="B588" s="173" t="s">
        <v>5148</v>
      </c>
      <c r="C588" s="175">
        <f t="shared" si="9"/>
        <v>11</v>
      </c>
    </row>
    <row r="589" spans="1:3" s="175" customFormat="1">
      <c r="A589" s="172" t="s">
        <v>5149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5150</v>
      </c>
      <c r="B591" s="173" t="s">
        <v>5151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5152</v>
      </c>
      <c r="B593" s="173" t="s">
        <v>5153</v>
      </c>
      <c r="C593" s="175">
        <f t="shared" si="9"/>
        <v>11</v>
      </c>
    </row>
    <row r="594" spans="1:3" s="175" customFormat="1">
      <c r="A594" s="172" t="s">
        <v>5154</v>
      </c>
      <c r="B594" s="173" t="s">
        <v>5155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5156</v>
      </c>
      <c r="B598" s="173" t="s">
        <v>5157</v>
      </c>
      <c r="C598" s="175">
        <f t="shared" si="9"/>
        <v>11</v>
      </c>
    </row>
    <row r="599" spans="1:3" s="175" customFormat="1">
      <c r="A599" s="172" t="s">
        <v>5158</v>
      </c>
      <c r="B599" s="173" t="s">
        <v>5159</v>
      </c>
      <c r="C599" s="175">
        <f t="shared" si="9"/>
        <v>11</v>
      </c>
    </row>
    <row r="600" spans="1:3" s="175" customFormat="1">
      <c r="A600" s="172" t="s">
        <v>5160</v>
      </c>
      <c r="B600" s="173" t="s">
        <v>5161</v>
      </c>
      <c r="C600" s="175">
        <f t="shared" si="9"/>
        <v>11</v>
      </c>
    </row>
    <row r="601" spans="1:3" s="175" customFormat="1">
      <c r="A601" s="172" t="s">
        <v>5162</v>
      </c>
      <c r="B601" s="173" t="s">
        <v>5163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5164</v>
      </c>
      <c r="B620" s="173" t="s">
        <v>5165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5166</v>
      </c>
      <c r="B622" s="173" t="s">
        <v>5167</v>
      </c>
      <c r="C622" s="175">
        <f t="shared" si="9"/>
        <v>11</v>
      </c>
    </row>
    <row r="623" spans="1:3" s="175" customFormat="1">
      <c r="A623" s="172" t="s">
        <v>5168</v>
      </c>
      <c r="B623" s="173" t="s">
        <v>5169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5170</v>
      </c>
      <c r="B632" s="173" t="s">
        <v>5171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5172</v>
      </c>
      <c r="B635" s="173" t="s">
        <v>5173</v>
      </c>
      <c r="C635" s="175">
        <f t="shared" si="9"/>
        <v>11</v>
      </c>
    </row>
    <row r="636" spans="1:3" s="175" customFormat="1">
      <c r="A636" s="172" t="s">
        <v>5174</v>
      </c>
      <c r="B636" s="173" t="s">
        <v>5175</v>
      </c>
      <c r="C636" s="175">
        <f t="shared" si="9"/>
        <v>11</v>
      </c>
    </row>
    <row r="637" spans="1:3" s="175" customFormat="1">
      <c r="A637" s="172" t="s">
        <v>5176</v>
      </c>
      <c r="B637" s="173" t="s">
        <v>5177</v>
      </c>
      <c r="C637" s="175">
        <f t="shared" si="9"/>
        <v>11</v>
      </c>
    </row>
    <row r="638" spans="1:3" s="175" customFormat="1">
      <c r="A638" s="172" t="s">
        <v>5178</v>
      </c>
      <c r="B638" s="173" t="s">
        <v>5179</v>
      </c>
      <c r="C638" s="175">
        <f t="shared" si="9"/>
        <v>11</v>
      </c>
    </row>
    <row r="639" spans="1:3" s="175" customFormat="1">
      <c r="A639" s="172" t="s">
        <v>5180</v>
      </c>
      <c r="B639" s="173" t="s">
        <v>5181</v>
      </c>
      <c r="C639" s="175">
        <f t="shared" si="9"/>
        <v>11</v>
      </c>
    </row>
    <row r="640" spans="1:3" s="175" customFormat="1">
      <c r="A640" s="172" t="s">
        <v>5182</v>
      </c>
      <c r="B640" s="173" t="s">
        <v>5183</v>
      </c>
      <c r="C640" s="175">
        <f t="shared" si="9"/>
        <v>11</v>
      </c>
    </row>
    <row r="641" spans="1:3" s="175" customFormat="1">
      <c r="A641" s="172" t="s">
        <v>5184</v>
      </c>
      <c r="B641" s="173" t="s">
        <v>5185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5186</v>
      </c>
      <c r="B643" s="173" t="s">
        <v>5187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5188</v>
      </c>
      <c r="B645" s="173" t="s">
        <v>5189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5190</v>
      </c>
      <c r="B647" s="173" t="s">
        <v>5191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5192</v>
      </c>
      <c r="B653" s="173" t="s">
        <v>5193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5194</v>
      </c>
      <c r="B661" s="173" t="s">
        <v>5195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5196</v>
      </c>
      <c r="B664" s="173" t="s">
        <v>5197</v>
      </c>
      <c r="C664" s="175">
        <f t="shared" si="10"/>
        <v>11</v>
      </c>
    </row>
    <row r="665" spans="1:3" s="175" customFormat="1">
      <c r="A665" s="172" t="s">
        <v>5198</v>
      </c>
      <c r="B665" s="173" t="s">
        <v>5199</v>
      </c>
      <c r="C665" s="175">
        <f t="shared" si="10"/>
        <v>11</v>
      </c>
    </row>
    <row r="666" spans="1:3" s="175" customFormat="1">
      <c r="A666" s="172" t="s">
        <v>5200</v>
      </c>
      <c r="B666" s="173" t="s">
        <v>5201</v>
      </c>
      <c r="C666" s="175">
        <f t="shared" si="10"/>
        <v>11</v>
      </c>
    </row>
    <row r="667" spans="1:3" s="175" customFormat="1">
      <c r="A667" s="172" t="s">
        <v>5202</v>
      </c>
      <c r="B667" s="173" t="s">
        <v>5203</v>
      </c>
      <c r="C667" s="175">
        <f t="shared" si="10"/>
        <v>11</v>
      </c>
    </row>
    <row r="668" spans="1:3" s="175" customFormat="1">
      <c r="A668" s="172" t="s">
        <v>5204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5205</v>
      </c>
      <c r="B669" s="173" t="s">
        <v>5206</v>
      </c>
      <c r="C669" s="175">
        <f t="shared" si="10"/>
        <v>11</v>
      </c>
    </row>
    <row r="670" spans="1:3" s="175" customFormat="1">
      <c r="A670" s="172" t="s">
        <v>5207</v>
      </c>
      <c r="B670" s="173" t="s">
        <v>5208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5209</v>
      </c>
      <c r="B672" s="173" t="s">
        <v>5210</v>
      </c>
      <c r="C672" s="175">
        <f t="shared" si="10"/>
        <v>11</v>
      </c>
    </row>
    <row r="673" spans="1:3" s="175" customFormat="1">
      <c r="A673" s="172" t="s">
        <v>5211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5212</v>
      </c>
      <c r="B693" s="173" t="s">
        <v>5213</v>
      </c>
      <c r="C693" s="175">
        <f t="shared" si="10"/>
        <v>11</v>
      </c>
    </row>
    <row r="694" spans="1:3" s="175" customFormat="1">
      <c r="A694" s="172" t="s">
        <v>5214</v>
      </c>
      <c r="B694" s="173" t="s">
        <v>5215</v>
      </c>
      <c r="C694" s="175">
        <f t="shared" si="10"/>
        <v>11</v>
      </c>
    </row>
    <row r="695" spans="1:3" s="175" customFormat="1">
      <c r="A695" s="172" t="s">
        <v>5216</v>
      </c>
      <c r="B695" s="173" t="s">
        <v>5217</v>
      </c>
      <c r="C695" s="175">
        <f t="shared" si="10"/>
        <v>11</v>
      </c>
    </row>
    <row r="696" spans="1:3" s="175" customFormat="1">
      <c r="A696" s="172" t="s">
        <v>5218</v>
      </c>
      <c r="B696" s="173" t="s">
        <v>5219</v>
      </c>
      <c r="C696" s="175">
        <f t="shared" si="10"/>
        <v>11</v>
      </c>
    </row>
    <row r="697" spans="1:3" s="175" customFormat="1">
      <c r="A697" s="172" t="s">
        <v>5220</v>
      </c>
      <c r="B697" s="173" t="s">
        <v>5221</v>
      </c>
      <c r="C697" s="175">
        <f t="shared" si="10"/>
        <v>11</v>
      </c>
    </row>
    <row r="698" spans="1:3" s="175" customFormat="1">
      <c r="A698" s="172" t="s">
        <v>5222</v>
      </c>
      <c r="B698" s="173" t="s">
        <v>5223</v>
      </c>
      <c r="C698" s="175">
        <f t="shared" si="10"/>
        <v>11</v>
      </c>
    </row>
    <row r="699" spans="1:3" s="175" customFormat="1">
      <c r="A699" s="172" t="s">
        <v>5224</v>
      </c>
      <c r="B699" s="173" t="s">
        <v>5225</v>
      </c>
      <c r="C699" s="175">
        <f t="shared" si="10"/>
        <v>11</v>
      </c>
    </row>
    <row r="700" spans="1:3" s="175" customFormat="1">
      <c r="A700" s="172" t="s">
        <v>5226</v>
      </c>
      <c r="B700" s="173" t="s">
        <v>5227</v>
      </c>
      <c r="C700" s="175">
        <f t="shared" si="10"/>
        <v>11</v>
      </c>
    </row>
    <row r="701" spans="1:3" s="175" customFormat="1">
      <c r="A701" s="172" t="s">
        <v>5228</v>
      </c>
      <c r="B701" s="173" t="s">
        <v>5229</v>
      </c>
      <c r="C701" s="175">
        <f t="shared" si="10"/>
        <v>11</v>
      </c>
    </row>
    <row r="702" spans="1:3" s="175" customFormat="1">
      <c r="A702" s="172" t="s">
        <v>5230</v>
      </c>
      <c r="B702" s="173" t="s">
        <v>5231</v>
      </c>
      <c r="C702" s="175">
        <f t="shared" si="10"/>
        <v>11</v>
      </c>
    </row>
    <row r="703" spans="1:3" s="175" customFormat="1">
      <c r="A703" s="172" t="s">
        <v>5232</v>
      </c>
      <c r="B703" s="173" t="s">
        <v>5233</v>
      </c>
      <c r="C703" s="175">
        <f t="shared" si="10"/>
        <v>11</v>
      </c>
    </row>
    <row r="704" spans="1:3" s="175" customFormat="1">
      <c r="A704" s="172" t="s">
        <v>5234</v>
      </c>
      <c r="B704" s="173" t="s">
        <v>5235</v>
      </c>
      <c r="C704" s="175">
        <f t="shared" si="10"/>
        <v>11</v>
      </c>
    </row>
    <row r="705" spans="1:3" s="175" customFormat="1">
      <c r="A705" s="172" t="s">
        <v>5236</v>
      </c>
      <c r="B705" s="173" t="s">
        <v>5237</v>
      </c>
      <c r="C705" s="175">
        <f t="shared" si="10"/>
        <v>11</v>
      </c>
    </row>
    <row r="706" spans="1:3" s="175" customFormat="1">
      <c r="A706" s="172" t="s">
        <v>5238</v>
      </c>
      <c r="B706" s="173" t="s">
        <v>732</v>
      </c>
      <c r="C706" s="175">
        <f t="shared" si="10"/>
        <v>11</v>
      </c>
    </row>
    <row r="707" spans="1:3" s="175" customFormat="1">
      <c r="A707" s="172" t="s">
        <v>5239</v>
      </c>
      <c r="B707" s="173" t="s">
        <v>5240</v>
      </c>
      <c r="C707" s="175">
        <f t="shared" si="10"/>
        <v>11</v>
      </c>
    </row>
    <row r="708" spans="1:3" s="175" customFormat="1">
      <c r="A708" s="172" t="s">
        <v>5241</v>
      </c>
      <c r="B708" s="173" t="s">
        <v>5242</v>
      </c>
      <c r="C708" s="175">
        <f t="shared" si="10"/>
        <v>11</v>
      </c>
    </row>
    <row r="709" spans="1:3" s="175" customFormat="1">
      <c r="A709" s="172" t="s">
        <v>5243</v>
      </c>
      <c r="B709" s="173" t="s">
        <v>5244</v>
      </c>
      <c r="C709" s="175">
        <f t="shared" si="10"/>
        <v>11</v>
      </c>
    </row>
    <row r="710" spans="1:3" s="175" customFormat="1">
      <c r="A710" s="172" t="s">
        <v>5245</v>
      </c>
      <c r="B710" s="173" t="s">
        <v>5246</v>
      </c>
      <c r="C710" s="175">
        <f t="shared" ref="C710:C773" si="11">LEN(A710)</f>
        <v>11</v>
      </c>
    </row>
    <row r="711" spans="1:3" s="175" customFormat="1">
      <c r="A711" s="172" t="s">
        <v>5247</v>
      </c>
      <c r="B711" s="173" t="s">
        <v>5248</v>
      </c>
      <c r="C711" s="175">
        <f t="shared" si="11"/>
        <v>11</v>
      </c>
    </row>
    <row r="712" spans="1:3" s="175" customFormat="1">
      <c r="A712" s="172" t="s">
        <v>5249</v>
      </c>
      <c r="B712" s="173" t="s">
        <v>5250</v>
      </c>
      <c r="C712" s="175">
        <f t="shared" si="11"/>
        <v>11</v>
      </c>
    </row>
    <row r="713" spans="1:3" s="175" customFormat="1">
      <c r="A713" s="172" t="s">
        <v>5251</v>
      </c>
      <c r="B713" s="173" t="s">
        <v>5252</v>
      </c>
      <c r="C713" s="175">
        <f t="shared" si="11"/>
        <v>11</v>
      </c>
    </row>
    <row r="714" spans="1:3" s="175" customFormat="1">
      <c r="A714" s="172" t="s">
        <v>5253</v>
      </c>
      <c r="B714" s="173" t="s">
        <v>5254</v>
      </c>
      <c r="C714" s="175">
        <f t="shared" si="11"/>
        <v>11</v>
      </c>
    </row>
    <row r="715" spans="1:3" s="175" customFormat="1">
      <c r="A715" s="172" t="s">
        <v>5255</v>
      </c>
      <c r="B715" s="173" t="s">
        <v>5256</v>
      </c>
      <c r="C715" s="175">
        <f t="shared" si="11"/>
        <v>11</v>
      </c>
    </row>
    <row r="716" spans="1:3" s="175" customFormat="1">
      <c r="A716" s="172" t="s">
        <v>5257</v>
      </c>
      <c r="B716" s="173" t="s">
        <v>5258</v>
      </c>
      <c r="C716" s="175">
        <f t="shared" si="11"/>
        <v>11</v>
      </c>
    </row>
    <row r="717" spans="1:3" s="175" customFormat="1">
      <c r="A717" s="172" t="s">
        <v>5259</v>
      </c>
      <c r="B717" s="173" t="s">
        <v>5260</v>
      </c>
      <c r="C717" s="175">
        <f t="shared" si="11"/>
        <v>11</v>
      </c>
    </row>
    <row r="718" spans="1:3" s="175" customFormat="1">
      <c r="A718" s="172" t="s">
        <v>5261</v>
      </c>
      <c r="B718" s="173" t="s">
        <v>5262</v>
      </c>
      <c r="C718" s="175">
        <f t="shared" si="11"/>
        <v>11</v>
      </c>
    </row>
    <row r="719" spans="1:3" s="175" customFormat="1">
      <c r="A719" s="172" t="s">
        <v>5263</v>
      </c>
      <c r="B719" s="173" t="s">
        <v>5264</v>
      </c>
      <c r="C719" s="175">
        <f t="shared" si="11"/>
        <v>11</v>
      </c>
    </row>
    <row r="720" spans="1:3" s="175" customFormat="1">
      <c r="A720" s="172" t="s">
        <v>5265</v>
      </c>
      <c r="B720" s="173" t="s">
        <v>5266</v>
      </c>
      <c r="C720" s="175">
        <f t="shared" si="11"/>
        <v>11</v>
      </c>
    </row>
    <row r="721" spans="1:3" s="175" customFormat="1">
      <c r="A721" s="172" t="s">
        <v>5267</v>
      </c>
      <c r="B721" s="173" t="s">
        <v>5268</v>
      </c>
      <c r="C721" s="175">
        <f t="shared" si="11"/>
        <v>11</v>
      </c>
    </row>
    <row r="722" spans="1:3" s="175" customFormat="1">
      <c r="A722" s="172" t="s">
        <v>5269</v>
      </c>
      <c r="B722" s="173" t="s">
        <v>5270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5271</v>
      </c>
      <c r="B724" s="173" t="s">
        <v>5272</v>
      </c>
      <c r="C724" s="175">
        <f t="shared" si="11"/>
        <v>11</v>
      </c>
    </row>
    <row r="725" spans="1:3" s="175" customFormat="1">
      <c r="A725" s="172" t="s">
        <v>5273</v>
      </c>
      <c r="B725" s="173" t="s">
        <v>5274</v>
      </c>
      <c r="C725" s="175">
        <f t="shared" si="11"/>
        <v>11</v>
      </c>
    </row>
    <row r="726" spans="1:3" s="175" customFormat="1">
      <c r="A726" s="172" t="s">
        <v>5275</v>
      </c>
      <c r="B726" s="173" t="s">
        <v>5276</v>
      </c>
      <c r="C726" s="175">
        <f t="shared" si="11"/>
        <v>11</v>
      </c>
    </row>
    <row r="727" spans="1:3" s="175" customFormat="1">
      <c r="A727" s="172" t="s">
        <v>5277</v>
      </c>
      <c r="B727" s="173" t="s">
        <v>5278</v>
      </c>
      <c r="C727" s="175">
        <f t="shared" si="11"/>
        <v>11</v>
      </c>
    </row>
    <row r="728" spans="1:3" s="175" customFormat="1">
      <c r="A728" s="172" t="s">
        <v>5279</v>
      </c>
      <c r="B728" s="173" t="s">
        <v>5280</v>
      </c>
      <c r="C728" s="175">
        <f t="shared" si="11"/>
        <v>11</v>
      </c>
    </row>
    <row r="729" spans="1:3" s="175" customFormat="1">
      <c r="A729" s="172" t="s">
        <v>5281</v>
      </c>
      <c r="B729" s="173" t="s">
        <v>5282</v>
      </c>
      <c r="C729" s="175">
        <f t="shared" si="11"/>
        <v>11</v>
      </c>
    </row>
    <row r="730" spans="1:3" s="175" customFormat="1">
      <c r="A730" s="172" t="s">
        <v>5283</v>
      </c>
      <c r="B730" s="173" t="s">
        <v>5284</v>
      </c>
      <c r="C730" s="175">
        <f t="shared" si="11"/>
        <v>11</v>
      </c>
    </row>
    <row r="731" spans="1:3" s="175" customFormat="1">
      <c r="A731" s="172" t="s">
        <v>5285</v>
      </c>
      <c r="B731" s="173" t="s">
        <v>5286</v>
      </c>
      <c r="C731" s="175">
        <f t="shared" si="11"/>
        <v>11</v>
      </c>
    </row>
    <row r="732" spans="1:3" s="175" customFormat="1">
      <c r="A732" s="172" t="s">
        <v>5287</v>
      </c>
      <c r="B732" s="173" t="s">
        <v>5288</v>
      </c>
      <c r="C732" s="175">
        <f t="shared" si="11"/>
        <v>11</v>
      </c>
    </row>
    <row r="733" spans="1:3" s="175" customFormat="1">
      <c r="A733" s="172" t="s">
        <v>5289</v>
      </c>
      <c r="B733" s="173" t="s">
        <v>5290</v>
      </c>
      <c r="C733" s="175">
        <f t="shared" si="11"/>
        <v>11</v>
      </c>
    </row>
    <row r="734" spans="1:3" s="175" customFormat="1">
      <c r="A734" s="172" t="s">
        <v>5291</v>
      </c>
      <c r="B734" s="173" t="s">
        <v>5292</v>
      </c>
      <c r="C734" s="175">
        <f t="shared" si="11"/>
        <v>11</v>
      </c>
    </row>
    <row r="735" spans="1:3" s="175" customFormat="1">
      <c r="A735" s="172" t="s">
        <v>5293</v>
      </c>
      <c r="B735" s="173" t="s">
        <v>5294</v>
      </c>
      <c r="C735" s="175">
        <f t="shared" si="11"/>
        <v>11</v>
      </c>
    </row>
    <row r="736" spans="1:3" s="175" customFormat="1">
      <c r="A736" s="172" t="s">
        <v>5295</v>
      </c>
      <c r="B736" s="173" t="s">
        <v>5296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5297</v>
      </c>
      <c r="B740" s="173" t="s">
        <v>5298</v>
      </c>
      <c r="C740" s="175">
        <f t="shared" si="11"/>
        <v>11</v>
      </c>
    </row>
    <row r="741" spans="1:3" s="175" customFormat="1">
      <c r="A741" s="172" t="s">
        <v>5299</v>
      </c>
      <c r="B741" s="173" t="s">
        <v>5300</v>
      </c>
      <c r="C741" s="175">
        <f t="shared" si="11"/>
        <v>11</v>
      </c>
    </row>
    <row r="742" spans="1:3" s="175" customFormat="1">
      <c r="A742" s="172" t="s">
        <v>5301</v>
      </c>
      <c r="B742" s="173" t="s">
        <v>5302</v>
      </c>
      <c r="C742" s="175">
        <f t="shared" si="11"/>
        <v>11</v>
      </c>
    </row>
    <row r="743" spans="1:3" s="175" customFormat="1">
      <c r="A743" s="172" t="s">
        <v>5303</v>
      </c>
      <c r="B743" s="173" t="s">
        <v>5304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5305</v>
      </c>
      <c r="B745" s="173" t="s">
        <v>5306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5307</v>
      </c>
      <c r="B748" s="173" t="s">
        <v>5308</v>
      </c>
      <c r="C748" s="175">
        <f t="shared" si="11"/>
        <v>11</v>
      </c>
    </row>
    <row r="749" spans="1:3" s="175" customFormat="1">
      <c r="A749" s="172" t="s">
        <v>5309</v>
      </c>
      <c r="B749" s="173" t="s">
        <v>5310</v>
      </c>
      <c r="C749" s="175">
        <f t="shared" si="11"/>
        <v>11</v>
      </c>
    </row>
    <row r="750" spans="1:3" s="175" customFormat="1">
      <c r="A750" s="172" t="s">
        <v>5311</v>
      </c>
      <c r="B750" s="173" t="s">
        <v>5312</v>
      </c>
      <c r="C750" s="175">
        <f t="shared" si="11"/>
        <v>11</v>
      </c>
    </row>
    <row r="751" spans="1:3" s="175" customFormat="1">
      <c r="A751" s="172" t="s">
        <v>5313</v>
      </c>
      <c r="B751" s="173" t="s">
        <v>5314</v>
      </c>
      <c r="C751" s="175">
        <f t="shared" si="11"/>
        <v>11</v>
      </c>
    </row>
    <row r="752" spans="1:3" s="175" customFormat="1">
      <c r="A752" s="172" t="s">
        <v>5315</v>
      </c>
      <c r="B752" s="173" t="s">
        <v>5316</v>
      </c>
      <c r="C752" s="175">
        <f t="shared" si="11"/>
        <v>11</v>
      </c>
    </row>
    <row r="753" spans="1:3" s="175" customFormat="1">
      <c r="A753" s="172" t="s">
        <v>5317</v>
      </c>
      <c r="B753" s="173" t="s">
        <v>5318</v>
      </c>
      <c r="C753" s="175">
        <f t="shared" si="11"/>
        <v>11</v>
      </c>
    </row>
    <row r="754" spans="1:3" s="175" customFormat="1">
      <c r="A754" s="172" t="s">
        <v>5319</v>
      </c>
      <c r="B754" s="173" t="s">
        <v>5320</v>
      </c>
      <c r="C754" s="175">
        <f t="shared" si="11"/>
        <v>11</v>
      </c>
    </row>
    <row r="755" spans="1:3" s="175" customFormat="1">
      <c r="A755" s="172" t="s">
        <v>5321</v>
      </c>
      <c r="B755" s="173" t="s">
        <v>5322</v>
      </c>
      <c r="C755" s="175">
        <f t="shared" si="11"/>
        <v>11</v>
      </c>
    </row>
    <row r="756" spans="1:3" s="175" customFormat="1">
      <c r="A756" s="172" t="s">
        <v>5323</v>
      </c>
      <c r="B756" s="173" t="s">
        <v>5324</v>
      </c>
      <c r="C756" s="175">
        <f t="shared" si="11"/>
        <v>11</v>
      </c>
    </row>
    <row r="757" spans="1:3" s="175" customFormat="1">
      <c r="A757" s="172" t="s">
        <v>5325</v>
      </c>
      <c r="B757" s="173" t="s">
        <v>5326</v>
      </c>
      <c r="C757" s="175">
        <f t="shared" si="11"/>
        <v>11</v>
      </c>
    </row>
    <row r="758" spans="1:3" s="175" customFormat="1">
      <c r="A758" s="172" t="s">
        <v>5327</v>
      </c>
      <c r="B758" s="173" t="s">
        <v>5328</v>
      </c>
      <c r="C758" s="175">
        <f t="shared" si="11"/>
        <v>11</v>
      </c>
    </row>
    <row r="759" spans="1:3" s="175" customFormat="1">
      <c r="A759" s="172" t="s">
        <v>5329</v>
      </c>
      <c r="B759" s="173" t="s">
        <v>5330</v>
      </c>
      <c r="C759" s="175">
        <f t="shared" si="11"/>
        <v>11</v>
      </c>
    </row>
    <row r="760" spans="1:3" s="175" customFormat="1">
      <c r="A760" s="172" t="s">
        <v>5331</v>
      </c>
      <c r="B760" s="173" t="s">
        <v>5332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5333</v>
      </c>
      <c r="B762" s="173" t="s">
        <v>5334</v>
      </c>
      <c r="C762" s="175">
        <f t="shared" si="11"/>
        <v>11</v>
      </c>
    </row>
    <row r="763" spans="1:3" s="175" customFormat="1">
      <c r="A763" s="172" t="s">
        <v>5335</v>
      </c>
      <c r="B763" s="173" t="s">
        <v>5336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5337</v>
      </c>
      <c r="B766" s="173" t="s">
        <v>5338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5339</v>
      </c>
      <c r="B768" s="173" t="s">
        <v>5340</v>
      </c>
      <c r="C768" s="175">
        <f t="shared" si="11"/>
        <v>11</v>
      </c>
    </row>
    <row r="769" spans="1:3" s="175" customFormat="1">
      <c r="A769" s="172" t="s">
        <v>5341</v>
      </c>
      <c r="B769" s="173" t="s">
        <v>5342</v>
      </c>
      <c r="C769" s="175">
        <f t="shared" si="11"/>
        <v>11</v>
      </c>
    </row>
    <row r="770" spans="1:3" s="175" customFormat="1">
      <c r="A770" s="172" t="s">
        <v>5343</v>
      </c>
      <c r="B770" s="173" t="s">
        <v>5344</v>
      </c>
      <c r="C770" s="175">
        <f t="shared" si="11"/>
        <v>11</v>
      </c>
    </row>
    <row r="771" spans="1:3" s="175" customFormat="1">
      <c r="A771" s="172" t="s">
        <v>5345</v>
      </c>
      <c r="B771" s="173" t="s">
        <v>5346</v>
      </c>
      <c r="C771" s="175">
        <f t="shared" si="11"/>
        <v>11</v>
      </c>
    </row>
    <row r="772" spans="1:3" s="175" customFormat="1">
      <c r="A772" s="172" t="s">
        <v>5347</v>
      </c>
      <c r="B772" s="173" t="s">
        <v>5348</v>
      </c>
      <c r="C772" s="175">
        <f t="shared" si="11"/>
        <v>11</v>
      </c>
    </row>
    <row r="773" spans="1:3" s="175" customFormat="1">
      <c r="A773" s="172" t="s">
        <v>5349</v>
      </c>
      <c r="B773" s="173" t="s">
        <v>5350</v>
      </c>
      <c r="C773" s="175">
        <f t="shared" si="11"/>
        <v>11</v>
      </c>
    </row>
    <row r="774" spans="1:3" s="175" customFormat="1">
      <c r="A774" s="172" t="s">
        <v>5351</v>
      </c>
      <c r="B774" s="173" t="s">
        <v>5352</v>
      </c>
      <c r="C774" s="175">
        <f t="shared" ref="C774:C837" si="12">LEN(A774)</f>
        <v>11</v>
      </c>
    </row>
    <row r="775" spans="1:3" s="175" customFormat="1">
      <c r="A775" s="172" t="s">
        <v>5353</v>
      </c>
      <c r="B775" s="173" t="s">
        <v>5354</v>
      </c>
      <c r="C775" s="175">
        <f t="shared" si="12"/>
        <v>11</v>
      </c>
    </row>
    <row r="776" spans="1:3" s="175" customFormat="1">
      <c r="A776" s="172" t="s">
        <v>5355</v>
      </c>
      <c r="B776" s="173" t="s">
        <v>5356</v>
      </c>
      <c r="C776" s="175">
        <f t="shared" si="12"/>
        <v>11</v>
      </c>
    </row>
    <row r="777" spans="1:3" s="175" customFormat="1">
      <c r="A777" s="172" t="s">
        <v>5357</v>
      </c>
      <c r="B777" s="173" t="s">
        <v>5358</v>
      </c>
      <c r="C777" s="175">
        <f t="shared" si="12"/>
        <v>11</v>
      </c>
    </row>
    <row r="778" spans="1:3" s="175" customFormat="1">
      <c r="A778" s="172" t="s">
        <v>5359</v>
      </c>
      <c r="B778" s="173" t="s">
        <v>5360</v>
      </c>
      <c r="C778" s="175">
        <f t="shared" si="12"/>
        <v>11</v>
      </c>
    </row>
    <row r="779" spans="1:3" s="175" customFormat="1">
      <c r="A779" s="172" t="s">
        <v>5361</v>
      </c>
      <c r="B779" s="173" t="s">
        <v>5362</v>
      </c>
      <c r="C779" s="175">
        <f t="shared" si="12"/>
        <v>11</v>
      </c>
    </row>
    <row r="780" spans="1:3" s="175" customFormat="1">
      <c r="A780" s="172" t="s">
        <v>5363</v>
      </c>
      <c r="B780" s="173" t="s">
        <v>5364</v>
      </c>
      <c r="C780" s="175">
        <f t="shared" si="12"/>
        <v>11</v>
      </c>
    </row>
    <row r="781" spans="1:3" s="175" customFormat="1">
      <c r="A781" s="172" t="s">
        <v>5365</v>
      </c>
      <c r="B781" s="173" t="s">
        <v>5366</v>
      </c>
      <c r="C781" s="175">
        <f t="shared" si="12"/>
        <v>11</v>
      </c>
    </row>
    <row r="782" spans="1:3" s="175" customFormat="1">
      <c r="A782" s="172" t="s">
        <v>5367</v>
      </c>
      <c r="B782" s="173" t="s">
        <v>5368</v>
      </c>
      <c r="C782" s="175">
        <f t="shared" si="12"/>
        <v>11</v>
      </c>
    </row>
    <row r="783" spans="1:3" s="175" customFormat="1">
      <c r="A783" s="172" t="s">
        <v>5369</v>
      </c>
      <c r="B783" s="173" t="s">
        <v>5370</v>
      </c>
      <c r="C783" s="175">
        <f t="shared" si="12"/>
        <v>11</v>
      </c>
    </row>
    <row r="784" spans="1:3" s="175" customFormat="1">
      <c r="A784" s="172" t="s">
        <v>5371</v>
      </c>
      <c r="B784" s="173" t="s">
        <v>5372</v>
      </c>
      <c r="C784" s="175">
        <f t="shared" si="12"/>
        <v>11</v>
      </c>
    </row>
    <row r="785" spans="1:3" s="175" customFormat="1">
      <c r="A785" s="172" t="s">
        <v>5373</v>
      </c>
      <c r="B785" s="173" t="s">
        <v>5374</v>
      </c>
      <c r="C785" s="175">
        <f t="shared" si="12"/>
        <v>11</v>
      </c>
    </row>
    <row r="786" spans="1:3" s="175" customFormat="1">
      <c r="A786" s="172" t="s">
        <v>5375</v>
      </c>
      <c r="B786" s="173" t="s">
        <v>5376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5377</v>
      </c>
      <c r="B788" s="173" t="s">
        <v>5378</v>
      </c>
      <c r="C788" s="175">
        <f t="shared" si="12"/>
        <v>11</v>
      </c>
    </row>
    <row r="789" spans="1:3" s="175" customFormat="1">
      <c r="A789" s="172" t="s">
        <v>5379</v>
      </c>
      <c r="B789" s="173" t="s">
        <v>5380</v>
      </c>
      <c r="C789" s="175">
        <f t="shared" si="12"/>
        <v>11</v>
      </c>
    </row>
    <row r="790" spans="1:3" s="175" customFormat="1">
      <c r="A790" s="172" t="s">
        <v>5381</v>
      </c>
      <c r="B790" s="173" t="s">
        <v>5382</v>
      </c>
      <c r="C790" s="175">
        <f t="shared" si="12"/>
        <v>11</v>
      </c>
    </row>
    <row r="791" spans="1:3" s="175" customFormat="1">
      <c r="A791" s="172" t="s">
        <v>5383</v>
      </c>
      <c r="B791" s="173" t="s">
        <v>5384</v>
      </c>
      <c r="C791" s="175">
        <f t="shared" si="12"/>
        <v>11</v>
      </c>
    </row>
    <row r="792" spans="1:3" s="175" customFormat="1">
      <c r="A792" s="172" t="s">
        <v>5385</v>
      </c>
      <c r="B792" s="173" t="s">
        <v>5386</v>
      </c>
      <c r="C792" s="175">
        <f t="shared" si="12"/>
        <v>11</v>
      </c>
    </row>
    <row r="793" spans="1:3" s="175" customFormat="1">
      <c r="A793" s="172" t="s">
        <v>5387</v>
      </c>
      <c r="B793" s="173" t="s">
        <v>5388</v>
      </c>
      <c r="C793" s="175">
        <f t="shared" si="12"/>
        <v>11</v>
      </c>
    </row>
    <row r="794" spans="1:3" s="175" customFormat="1">
      <c r="A794" s="172" t="s">
        <v>5389</v>
      </c>
      <c r="B794" s="173" t="s">
        <v>5390</v>
      </c>
      <c r="C794" s="175">
        <f t="shared" si="12"/>
        <v>11</v>
      </c>
    </row>
    <row r="795" spans="1:3" s="175" customFormat="1">
      <c r="A795" s="172" t="s">
        <v>5391</v>
      </c>
      <c r="B795" s="173" t="s">
        <v>5392</v>
      </c>
      <c r="C795" s="175">
        <f t="shared" si="12"/>
        <v>11</v>
      </c>
    </row>
    <row r="796" spans="1:3" s="175" customFormat="1">
      <c r="A796" s="172" t="s">
        <v>5393</v>
      </c>
      <c r="B796" s="173" t="s">
        <v>5394</v>
      </c>
      <c r="C796" s="175">
        <f t="shared" si="12"/>
        <v>11</v>
      </c>
    </row>
    <row r="797" spans="1:3" s="175" customFormat="1">
      <c r="A797" s="172" t="s">
        <v>5395</v>
      </c>
      <c r="B797" s="173" t="s">
        <v>5396</v>
      </c>
      <c r="C797" s="175">
        <f t="shared" si="12"/>
        <v>11</v>
      </c>
    </row>
    <row r="798" spans="1:3" s="175" customFormat="1">
      <c r="A798" s="172" t="s">
        <v>5397</v>
      </c>
      <c r="B798" s="173" t="s">
        <v>5398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5399</v>
      </c>
      <c r="B801" s="173" t="s">
        <v>5400</v>
      </c>
      <c r="C801" s="175">
        <f t="shared" si="12"/>
        <v>11</v>
      </c>
    </row>
    <row r="802" spans="1:3" s="175" customFormat="1">
      <c r="A802" s="172" t="s">
        <v>5401</v>
      </c>
      <c r="B802" s="173" t="s">
        <v>5402</v>
      </c>
      <c r="C802" s="175">
        <f t="shared" si="12"/>
        <v>11</v>
      </c>
    </row>
    <row r="803" spans="1:3" s="175" customFormat="1">
      <c r="A803" s="172" t="s">
        <v>5403</v>
      </c>
      <c r="B803" s="173" t="s">
        <v>5404</v>
      </c>
      <c r="C803" s="175">
        <f t="shared" si="12"/>
        <v>11</v>
      </c>
    </row>
    <row r="804" spans="1:3" s="175" customFormat="1">
      <c r="A804" s="172" t="s">
        <v>5405</v>
      </c>
      <c r="B804" s="173" t="s">
        <v>5406</v>
      </c>
      <c r="C804" s="175">
        <f t="shared" si="12"/>
        <v>11</v>
      </c>
    </row>
    <row r="805" spans="1:3" s="175" customFormat="1">
      <c r="A805" s="172" t="s">
        <v>5407</v>
      </c>
      <c r="B805" s="173" t="s">
        <v>5408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5409</v>
      </c>
      <c r="B807" s="173" t="s">
        <v>5410</v>
      </c>
      <c r="C807" s="175">
        <f t="shared" si="12"/>
        <v>11</v>
      </c>
    </row>
    <row r="808" spans="1:3" s="175" customFormat="1">
      <c r="A808" s="172" t="s">
        <v>5411</v>
      </c>
      <c r="B808" s="173" t="s">
        <v>5412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5413</v>
      </c>
      <c r="B811" s="173" t="s">
        <v>5414</v>
      </c>
      <c r="C811" s="175">
        <f t="shared" si="12"/>
        <v>11</v>
      </c>
    </row>
    <row r="812" spans="1:3" s="175" customFormat="1">
      <c r="A812" s="172" t="s">
        <v>5415</v>
      </c>
      <c r="B812" s="173" t="s">
        <v>5416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5417</v>
      </c>
      <c r="B814" s="173" t="s">
        <v>5418</v>
      </c>
      <c r="C814" s="175">
        <f t="shared" si="12"/>
        <v>11</v>
      </c>
    </row>
    <row r="815" spans="1:3" s="175" customFormat="1">
      <c r="A815" s="172" t="s">
        <v>5419</v>
      </c>
      <c r="B815" s="173" t="s">
        <v>5420</v>
      </c>
      <c r="C815" s="175">
        <f t="shared" si="12"/>
        <v>11</v>
      </c>
    </row>
    <row r="816" spans="1:3" s="175" customFormat="1">
      <c r="A816" s="172" t="s">
        <v>5421</v>
      </c>
      <c r="B816" s="173" t="s">
        <v>5422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5423</v>
      </c>
      <c r="B818" s="173" t="s">
        <v>5424</v>
      </c>
      <c r="C818" s="175">
        <f t="shared" si="12"/>
        <v>11</v>
      </c>
    </row>
    <row r="819" spans="1:3" s="175" customFormat="1">
      <c r="A819" s="172" t="s">
        <v>5425</v>
      </c>
      <c r="B819" s="173" t="s">
        <v>5426</v>
      </c>
      <c r="C819" s="175">
        <f t="shared" si="12"/>
        <v>11</v>
      </c>
    </row>
    <row r="820" spans="1:3" s="175" customFormat="1">
      <c r="A820" s="172" t="s">
        <v>5427</v>
      </c>
      <c r="B820" s="173" t="s">
        <v>5428</v>
      </c>
      <c r="C820" s="175">
        <f t="shared" si="12"/>
        <v>11</v>
      </c>
    </row>
    <row r="821" spans="1:3" s="175" customFormat="1">
      <c r="A821" s="172" t="s">
        <v>5429</v>
      </c>
      <c r="B821" s="173" t="s">
        <v>5430</v>
      </c>
      <c r="C821" s="175">
        <f t="shared" si="12"/>
        <v>11</v>
      </c>
    </row>
    <row r="822" spans="1:3" s="175" customFormat="1">
      <c r="A822" s="172" t="s">
        <v>5431</v>
      </c>
      <c r="B822" s="173" t="s">
        <v>5432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5433</v>
      </c>
      <c r="B824" s="173" t="s">
        <v>5434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5435</v>
      </c>
      <c r="B826" s="173" t="s">
        <v>5436</v>
      </c>
      <c r="C826" s="175">
        <f t="shared" si="12"/>
        <v>11</v>
      </c>
    </row>
    <row r="827" spans="1:3" s="175" customFormat="1">
      <c r="A827" s="172" t="s">
        <v>5437</v>
      </c>
      <c r="B827" s="173" t="s">
        <v>5438</v>
      </c>
      <c r="C827" s="175">
        <f t="shared" si="12"/>
        <v>11</v>
      </c>
    </row>
    <row r="828" spans="1:3" s="175" customFormat="1">
      <c r="A828" s="172" t="s">
        <v>5439</v>
      </c>
      <c r="B828" s="173" t="s">
        <v>5440</v>
      </c>
      <c r="C828" s="175">
        <f t="shared" si="12"/>
        <v>11</v>
      </c>
    </row>
    <row r="829" spans="1:3" s="175" customFormat="1">
      <c r="A829" s="172" t="s">
        <v>5441</v>
      </c>
      <c r="B829" s="173" t="s">
        <v>5442</v>
      </c>
      <c r="C829" s="175">
        <f t="shared" si="12"/>
        <v>11</v>
      </c>
    </row>
    <row r="830" spans="1:3" s="175" customFormat="1">
      <c r="A830" s="172" t="s">
        <v>5443</v>
      </c>
      <c r="B830" s="173" t="s">
        <v>5444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5445</v>
      </c>
      <c r="B832" s="173" t="s">
        <v>5446</v>
      </c>
      <c r="C832" s="175">
        <f t="shared" si="12"/>
        <v>11</v>
      </c>
    </row>
    <row r="833" spans="1:3" s="175" customFormat="1">
      <c r="A833" s="172" t="s">
        <v>5447</v>
      </c>
      <c r="B833" s="173" t="s">
        <v>5448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5449</v>
      </c>
      <c r="B835" s="173" t="s">
        <v>5450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5451</v>
      </c>
      <c r="B840" s="173" t="s">
        <v>5452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5453</v>
      </c>
      <c r="B842" s="173" t="s">
        <v>5454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5455</v>
      </c>
      <c r="B844" s="173" t="s">
        <v>5456</v>
      </c>
      <c r="C844" s="175">
        <f t="shared" si="13"/>
        <v>11</v>
      </c>
    </row>
    <row r="845" spans="1:3" s="175" customFormat="1">
      <c r="A845" s="172" t="s">
        <v>5457</v>
      </c>
      <c r="B845" s="173" t="s">
        <v>5458</v>
      </c>
      <c r="C845" s="175">
        <f t="shared" si="13"/>
        <v>11</v>
      </c>
    </row>
    <row r="846" spans="1:3" s="175" customFormat="1">
      <c r="A846" s="172" t="s">
        <v>5459</v>
      </c>
      <c r="B846" s="173" t="s">
        <v>5460</v>
      </c>
      <c r="C846" s="175">
        <f t="shared" si="13"/>
        <v>11</v>
      </c>
    </row>
    <row r="847" spans="1:3" s="175" customFormat="1">
      <c r="A847" s="172" t="s">
        <v>5461</v>
      </c>
      <c r="B847" s="173" t="s">
        <v>5462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5463</v>
      </c>
      <c r="B851" s="173" t="s">
        <v>5464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5465</v>
      </c>
      <c r="B854" s="173" t="s">
        <v>5466</v>
      </c>
      <c r="C854" s="175">
        <f t="shared" si="13"/>
        <v>11</v>
      </c>
    </row>
    <row r="855" spans="1:3" s="175" customFormat="1">
      <c r="A855" s="172" t="s">
        <v>5467</v>
      </c>
      <c r="B855" s="173" t="s">
        <v>5468</v>
      </c>
      <c r="C855" s="175">
        <f t="shared" si="13"/>
        <v>11</v>
      </c>
    </row>
    <row r="856" spans="1:3" s="175" customFormat="1">
      <c r="A856" s="172" t="s">
        <v>5469</v>
      </c>
      <c r="B856" s="173" t="s">
        <v>5470</v>
      </c>
      <c r="C856" s="175">
        <f t="shared" si="13"/>
        <v>11</v>
      </c>
    </row>
    <row r="857" spans="1:3" s="175" customFormat="1">
      <c r="A857" s="172" t="s">
        <v>5471</v>
      </c>
      <c r="B857" s="173" t="s">
        <v>5472</v>
      </c>
      <c r="C857" s="175">
        <f t="shared" si="13"/>
        <v>11</v>
      </c>
    </row>
    <row r="858" spans="1:3" s="175" customFormat="1">
      <c r="A858" s="172" t="s">
        <v>5473</v>
      </c>
      <c r="B858" s="173" t="s">
        <v>5474</v>
      </c>
      <c r="C858" s="175">
        <f t="shared" si="13"/>
        <v>11</v>
      </c>
    </row>
    <row r="859" spans="1:3" s="175" customFormat="1">
      <c r="A859" s="172" t="s">
        <v>5475</v>
      </c>
      <c r="B859" s="173" t="s">
        <v>5476</v>
      </c>
      <c r="C859" s="175">
        <f t="shared" si="13"/>
        <v>11</v>
      </c>
    </row>
    <row r="860" spans="1:3" s="175" customFormat="1">
      <c r="A860" s="172" t="s">
        <v>5477</v>
      </c>
      <c r="B860" s="173" t="s">
        <v>5478</v>
      </c>
      <c r="C860" s="175">
        <f t="shared" si="13"/>
        <v>11</v>
      </c>
    </row>
    <row r="861" spans="1:3" s="175" customFormat="1">
      <c r="A861" s="172" t="s">
        <v>5479</v>
      </c>
      <c r="B861" s="173" t="s">
        <v>5480</v>
      </c>
      <c r="C861" s="175">
        <f t="shared" si="13"/>
        <v>11</v>
      </c>
    </row>
    <row r="862" spans="1:3" s="175" customFormat="1">
      <c r="A862" s="172" t="s">
        <v>5481</v>
      </c>
      <c r="B862" s="173" t="s">
        <v>5482</v>
      </c>
      <c r="C862" s="175">
        <f t="shared" si="13"/>
        <v>11</v>
      </c>
    </row>
    <row r="863" spans="1:3" s="175" customFormat="1">
      <c r="A863" s="172" t="s">
        <v>5483</v>
      </c>
      <c r="B863" s="173" t="s">
        <v>5484</v>
      </c>
      <c r="C863" s="175">
        <f t="shared" si="13"/>
        <v>11</v>
      </c>
    </row>
    <row r="864" spans="1:3" s="175" customFormat="1">
      <c r="A864" s="172" t="s">
        <v>5485</v>
      </c>
      <c r="B864" s="173" t="s">
        <v>5486</v>
      </c>
      <c r="C864" s="175">
        <f t="shared" si="13"/>
        <v>11</v>
      </c>
    </row>
    <row r="865" spans="1:3" s="175" customFormat="1">
      <c r="A865" s="172" t="s">
        <v>5487</v>
      </c>
      <c r="B865" s="173" t="s">
        <v>5488</v>
      </c>
      <c r="C865" s="175">
        <f t="shared" si="13"/>
        <v>11</v>
      </c>
    </row>
    <row r="866" spans="1:3" s="175" customFormat="1">
      <c r="A866" s="172" t="s">
        <v>5489</v>
      </c>
      <c r="B866" s="173" t="s">
        <v>5490</v>
      </c>
      <c r="C866" s="175">
        <f t="shared" si="13"/>
        <v>11</v>
      </c>
    </row>
    <row r="867" spans="1:3" s="175" customFormat="1">
      <c r="A867" s="172" t="s">
        <v>5491</v>
      </c>
      <c r="B867" s="173" t="s">
        <v>5492</v>
      </c>
      <c r="C867" s="175">
        <f t="shared" si="13"/>
        <v>11</v>
      </c>
    </row>
    <row r="868" spans="1:3" s="175" customFormat="1">
      <c r="A868" s="172" t="s">
        <v>5493</v>
      </c>
      <c r="B868" s="173" t="s">
        <v>5494</v>
      </c>
      <c r="C868" s="175">
        <f t="shared" si="13"/>
        <v>11</v>
      </c>
    </row>
    <row r="869" spans="1:3" s="175" customFormat="1">
      <c r="A869" s="172" t="s">
        <v>5495</v>
      </c>
      <c r="B869" s="173" t="s">
        <v>5496</v>
      </c>
      <c r="C869" s="175">
        <f t="shared" si="13"/>
        <v>11</v>
      </c>
    </row>
    <row r="870" spans="1:3" s="175" customFormat="1">
      <c r="A870" s="172" t="s">
        <v>5497</v>
      </c>
      <c r="B870" s="173" t="s">
        <v>5498</v>
      </c>
      <c r="C870" s="175">
        <f t="shared" si="13"/>
        <v>11</v>
      </c>
    </row>
    <row r="871" spans="1:3" s="175" customFormat="1">
      <c r="A871" s="172" t="s">
        <v>5499</v>
      </c>
      <c r="B871" s="173" t="s">
        <v>5500</v>
      </c>
      <c r="C871" s="175">
        <f t="shared" si="13"/>
        <v>11</v>
      </c>
    </row>
    <row r="872" spans="1:3" s="175" customFormat="1">
      <c r="A872" s="172" t="s">
        <v>5501</v>
      </c>
      <c r="B872" s="173" t="s">
        <v>5502</v>
      </c>
      <c r="C872" s="175">
        <f t="shared" si="13"/>
        <v>11</v>
      </c>
    </row>
    <row r="873" spans="1:3" s="175" customFormat="1">
      <c r="A873" s="172" t="s">
        <v>5503</v>
      </c>
      <c r="B873" s="173" t="s">
        <v>5504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5505</v>
      </c>
      <c r="B875" s="173" t="s">
        <v>5506</v>
      </c>
      <c r="C875" s="175">
        <f t="shared" si="13"/>
        <v>11</v>
      </c>
    </row>
    <row r="876" spans="1:3" s="175" customFormat="1">
      <c r="A876" s="172" t="s">
        <v>5507</v>
      </c>
      <c r="B876" s="173" t="s">
        <v>5508</v>
      </c>
      <c r="C876" s="175">
        <f t="shared" si="13"/>
        <v>11</v>
      </c>
    </row>
    <row r="877" spans="1:3" s="175" customFormat="1">
      <c r="A877" s="172" t="s">
        <v>5509</v>
      </c>
      <c r="B877" s="173" t="s">
        <v>5510</v>
      </c>
      <c r="C877" s="175">
        <f t="shared" si="13"/>
        <v>11</v>
      </c>
    </row>
    <row r="878" spans="1:3" s="175" customFormat="1">
      <c r="A878" s="172" t="s">
        <v>5511</v>
      </c>
      <c r="B878" s="173" t="s">
        <v>5512</v>
      </c>
      <c r="C878" s="175">
        <f t="shared" si="13"/>
        <v>11</v>
      </c>
    </row>
    <row r="879" spans="1:3" s="175" customFormat="1">
      <c r="A879" s="172" t="s">
        <v>5513</v>
      </c>
      <c r="B879" s="173" t="s">
        <v>5514</v>
      </c>
      <c r="C879" s="175">
        <f t="shared" si="13"/>
        <v>11</v>
      </c>
    </row>
    <row r="880" spans="1:3" s="175" customFormat="1">
      <c r="A880" s="172" t="s">
        <v>5515</v>
      </c>
      <c r="B880" s="173" t="s">
        <v>5516</v>
      </c>
      <c r="C880" s="175">
        <f t="shared" si="13"/>
        <v>11</v>
      </c>
    </row>
    <row r="881" spans="1:3" s="175" customFormat="1">
      <c r="A881" s="172" t="s">
        <v>5517</v>
      </c>
      <c r="B881" s="173" t="s">
        <v>5518</v>
      </c>
      <c r="C881" s="175">
        <f t="shared" si="13"/>
        <v>11</v>
      </c>
    </row>
    <row r="882" spans="1:3" s="175" customFormat="1">
      <c r="A882" s="172" t="s">
        <v>5519</v>
      </c>
      <c r="B882" s="173" t="s">
        <v>5520</v>
      </c>
      <c r="C882" s="175">
        <f t="shared" si="13"/>
        <v>11</v>
      </c>
    </row>
    <row r="883" spans="1:3" s="175" customFormat="1">
      <c r="A883" s="172" t="s">
        <v>5521</v>
      </c>
      <c r="B883" s="173" t="s">
        <v>5522</v>
      </c>
      <c r="C883" s="175">
        <f t="shared" si="13"/>
        <v>11</v>
      </c>
    </row>
    <row r="884" spans="1:3" s="175" customFormat="1">
      <c r="A884" s="172" t="s">
        <v>5523</v>
      </c>
      <c r="B884" s="173" t="s">
        <v>5524</v>
      </c>
      <c r="C884" s="175">
        <f t="shared" si="13"/>
        <v>11</v>
      </c>
    </row>
    <row r="885" spans="1:3" s="175" customFormat="1">
      <c r="A885" s="172" t="s">
        <v>5525</v>
      </c>
      <c r="B885" s="173" t="s">
        <v>5526</v>
      </c>
      <c r="C885" s="175">
        <f t="shared" si="13"/>
        <v>11</v>
      </c>
    </row>
    <row r="886" spans="1:3" s="175" customFormat="1">
      <c r="A886" s="172" t="s">
        <v>5527</v>
      </c>
      <c r="B886" s="173" t="s">
        <v>5528</v>
      </c>
      <c r="C886" s="175">
        <f t="shared" si="13"/>
        <v>11</v>
      </c>
    </row>
    <row r="887" spans="1:3" s="175" customFormat="1">
      <c r="A887" s="172" t="s">
        <v>5529</v>
      </c>
      <c r="B887" s="173" t="s">
        <v>5530</v>
      </c>
      <c r="C887" s="175">
        <f t="shared" si="13"/>
        <v>11</v>
      </c>
    </row>
    <row r="888" spans="1:3" s="175" customFormat="1">
      <c r="A888" s="172" t="s">
        <v>5531</v>
      </c>
      <c r="B888" s="173" t="s">
        <v>5532</v>
      </c>
      <c r="C888" s="175">
        <f t="shared" si="13"/>
        <v>11</v>
      </c>
    </row>
    <row r="889" spans="1:3" s="175" customFormat="1">
      <c r="A889" s="172" t="s">
        <v>5533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5534</v>
      </c>
      <c r="B890" s="173" t="s">
        <v>5535</v>
      </c>
      <c r="C890" s="175">
        <f t="shared" si="13"/>
        <v>11</v>
      </c>
    </row>
    <row r="891" spans="1:3" s="175" customFormat="1">
      <c r="A891" s="172" t="s">
        <v>5536</v>
      </c>
      <c r="B891" s="173" t="s">
        <v>5537</v>
      </c>
      <c r="C891" s="175">
        <f t="shared" si="13"/>
        <v>11</v>
      </c>
    </row>
    <row r="892" spans="1:3" s="175" customFormat="1">
      <c r="A892" s="172" t="s">
        <v>5538</v>
      </c>
      <c r="B892" s="173" t="s">
        <v>5539</v>
      </c>
      <c r="C892" s="175">
        <f t="shared" si="13"/>
        <v>11</v>
      </c>
    </row>
    <row r="893" spans="1:3" s="175" customFormat="1">
      <c r="A893" s="172" t="s">
        <v>5540</v>
      </c>
      <c r="B893" s="173" t="s">
        <v>5541</v>
      </c>
      <c r="C893" s="175">
        <f t="shared" si="13"/>
        <v>11</v>
      </c>
    </row>
    <row r="894" spans="1:3" s="175" customFormat="1">
      <c r="A894" s="172" t="s">
        <v>5542</v>
      </c>
      <c r="B894" s="173" t="s">
        <v>5543</v>
      </c>
      <c r="C894" s="175">
        <f t="shared" si="13"/>
        <v>11</v>
      </c>
    </row>
    <row r="895" spans="1:3" s="175" customFormat="1">
      <c r="A895" s="172" t="s">
        <v>5544</v>
      </c>
      <c r="B895" s="173" t="s">
        <v>5545</v>
      </c>
      <c r="C895" s="175">
        <f t="shared" si="13"/>
        <v>11</v>
      </c>
    </row>
    <row r="896" spans="1:3" s="175" customFormat="1">
      <c r="A896" s="172" t="s">
        <v>5546</v>
      </c>
      <c r="B896" s="173" t="s">
        <v>5547</v>
      </c>
      <c r="C896" s="175">
        <f t="shared" si="13"/>
        <v>11</v>
      </c>
    </row>
    <row r="897" spans="1:3" s="175" customFormat="1">
      <c r="A897" s="172" t="s">
        <v>5548</v>
      </c>
      <c r="B897" s="173" t="s">
        <v>5549</v>
      </c>
      <c r="C897" s="175">
        <f t="shared" si="13"/>
        <v>11</v>
      </c>
    </row>
    <row r="898" spans="1:3" s="175" customFormat="1">
      <c r="A898" s="172" t="s">
        <v>5550</v>
      </c>
      <c r="B898" s="173" t="s">
        <v>5551</v>
      </c>
      <c r="C898" s="175">
        <f t="shared" si="13"/>
        <v>11</v>
      </c>
    </row>
    <row r="899" spans="1:3" s="175" customFormat="1">
      <c r="A899" s="172" t="s">
        <v>5552</v>
      </c>
      <c r="B899" s="173" t="s">
        <v>5553</v>
      </c>
      <c r="C899" s="175">
        <f t="shared" si="13"/>
        <v>11</v>
      </c>
    </row>
    <row r="900" spans="1:3" s="175" customFormat="1">
      <c r="A900" s="172" t="s">
        <v>5554</v>
      </c>
      <c r="B900" s="173" t="s">
        <v>5555</v>
      </c>
      <c r="C900" s="175">
        <f t="shared" si="13"/>
        <v>11</v>
      </c>
    </row>
    <row r="901" spans="1:3" s="175" customFormat="1">
      <c r="A901" s="172" t="s">
        <v>5556</v>
      </c>
      <c r="B901" s="173" t="s">
        <v>5557</v>
      </c>
      <c r="C901" s="175">
        <f t="shared" si="13"/>
        <v>11</v>
      </c>
    </row>
    <row r="902" spans="1:3" s="175" customFormat="1">
      <c r="A902" s="172" t="s">
        <v>5558</v>
      </c>
      <c r="B902" s="173" t="s">
        <v>5559</v>
      </c>
      <c r="C902" s="175">
        <f t="shared" ref="C902:C965" si="14">LEN(A902)</f>
        <v>11</v>
      </c>
    </row>
    <row r="903" spans="1:3" s="175" customFormat="1">
      <c r="A903" s="172" t="s">
        <v>5560</v>
      </c>
      <c r="B903" s="173" t="s">
        <v>5561</v>
      </c>
      <c r="C903" s="175">
        <f t="shared" si="14"/>
        <v>11</v>
      </c>
    </row>
    <row r="904" spans="1:3" s="175" customFormat="1">
      <c r="A904" s="172" t="s">
        <v>5562</v>
      </c>
      <c r="B904" s="173" t="s">
        <v>5563</v>
      </c>
      <c r="C904" s="175">
        <f t="shared" si="14"/>
        <v>11</v>
      </c>
    </row>
    <row r="905" spans="1:3" s="175" customFormat="1">
      <c r="A905" s="172" t="s">
        <v>5564</v>
      </c>
      <c r="B905" s="173" t="s">
        <v>5565</v>
      </c>
      <c r="C905" s="175">
        <f t="shared" si="14"/>
        <v>11</v>
      </c>
    </row>
    <row r="906" spans="1:3" s="175" customFormat="1">
      <c r="A906" s="172" t="s">
        <v>5566</v>
      </c>
      <c r="B906" s="173" t="s">
        <v>5567</v>
      </c>
      <c r="C906" s="175">
        <f t="shared" si="14"/>
        <v>11</v>
      </c>
    </row>
    <row r="907" spans="1:3" s="175" customFormat="1">
      <c r="A907" s="172" t="s">
        <v>5568</v>
      </c>
      <c r="B907" s="173" t="s">
        <v>5569</v>
      </c>
      <c r="C907" s="175">
        <f t="shared" si="14"/>
        <v>11</v>
      </c>
    </row>
    <row r="908" spans="1:3" s="175" customFormat="1">
      <c r="A908" s="172" t="s">
        <v>5570</v>
      </c>
      <c r="B908" s="173" t="s">
        <v>5571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5572</v>
      </c>
      <c r="B911" s="173" t="s">
        <v>5573</v>
      </c>
      <c r="C911" s="175">
        <f t="shared" si="14"/>
        <v>11</v>
      </c>
    </row>
    <row r="912" spans="1:3" s="175" customFormat="1">
      <c r="A912" s="172" t="s">
        <v>5574</v>
      </c>
      <c r="B912" s="173" t="s">
        <v>5575</v>
      </c>
      <c r="C912" s="175">
        <f t="shared" si="14"/>
        <v>11</v>
      </c>
    </row>
    <row r="913" spans="1:3" s="175" customFormat="1">
      <c r="A913" s="172" t="s">
        <v>5576</v>
      </c>
      <c r="B913" s="173" t="s">
        <v>5577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5578</v>
      </c>
      <c r="B915" s="173" t="s">
        <v>5579</v>
      </c>
      <c r="C915" s="175">
        <f t="shared" si="14"/>
        <v>11</v>
      </c>
    </row>
    <row r="916" spans="1:3" s="175" customFormat="1">
      <c r="A916" s="172" t="s">
        <v>5580</v>
      </c>
      <c r="B916" s="173" t="s">
        <v>5581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5582</v>
      </c>
      <c r="B919" s="173" t="s">
        <v>5583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5584</v>
      </c>
      <c r="B922" s="173" t="s">
        <v>5585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5586</v>
      </c>
      <c r="B924" s="173" t="s">
        <v>5587</v>
      </c>
      <c r="C924" s="175">
        <f t="shared" si="14"/>
        <v>11</v>
      </c>
    </row>
    <row r="925" spans="1:3" s="175" customFormat="1">
      <c r="A925" s="172" t="s">
        <v>5588</v>
      </c>
      <c r="B925" s="173" t="s">
        <v>5589</v>
      </c>
      <c r="C925" s="175">
        <f t="shared" si="14"/>
        <v>11</v>
      </c>
    </row>
    <row r="926" spans="1:3" s="175" customFormat="1">
      <c r="A926" s="172" t="s">
        <v>5590</v>
      </c>
      <c r="B926" s="173" t="s">
        <v>5591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5592</v>
      </c>
      <c r="B928" s="173" t="s">
        <v>5593</v>
      </c>
      <c r="C928" s="175">
        <f t="shared" si="14"/>
        <v>11</v>
      </c>
    </row>
    <row r="929" spans="1:3" s="175" customFormat="1">
      <c r="A929" s="172" t="s">
        <v>5594</v>
      </c>
      <c r="B929" s="173" t="s">
        <v>5595</v>
      </c>
      <c r="C929" s="175">
        <f t="shared" si="14"/>
        <v>11</v>
      </c>
    </row>
    <row r="930" spans="1:3" s="175" customFormat="1">
      <c r="A930" s="172" t="s">
        <v>5596</v>
      </c>
      <c r="B930" s="173" t="s">
        <v>5597</v>
      </c>
      <c r="C930" s="175">
        <f t="shared" si="14"/>
        <v>11</v>
      </c>
    </row>
    <row r="931" spans="1:3" s="175" customFormat="1">
      <c r="A931" s="172" t="s">
        <v>5598</v>
      </c>
      <c r="B931" s="173" t="s">
        <v>5599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5600</v>
      </c>
      <c r="B933" s="173" t="s">
        <v>5601</v>
      </c>
      <c r="C933" s="175">
        <f t="shared" si="14"/>
        <v>11</v>
      </c>
    </row>
    <row r="934" spans="1:3" s="175" customFormat="1">
      <c r="A934" s="172" t="s">
        <v>5602</v>
      </c>
      <c r="B934" s="173" t="s">
        <v>5603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5604</v>
      </c>
      <c r="B938" s="173" t="s">
        <v>5605</v>
      </c>
      <c r="C938" s="175">
        <f t="shared" si="14"/>
        <v>11</v>
      </c>
    </row>
    <row r="939" spans="1:3" s="175" customFormat="1">
      <c r="A939" s="172" t="s">
        <v>5606</v>
      </c>
      <c r="B939" s="173" t="s">
        <v>5607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5608</v>
      </c>
      <c r="B942" s="173" t="s">
        <v>5372</v>
      </c>
      <c r="C942" s="175">
        <f t="shared" si="14"/>
        <v>11</v>
      </c>
    </row>
    <row r="943" spans="1:3" s="175" customFormat="1">
      <c r="A943" s="172" t="s">
        <v>5609</v>
      </c>
      <c r="B943" s="173" t="s">
        <v>5610</v>
      </c>
      <c r="C943" s="175">
        <f t="shared" si="14"/>
        <v>11</v>
      </c>
    </row>
    <row r="944" spans="1:3" s="175" customFormat="1">
      <c r="A944" s="172" t="s">
        <v>5611</v>
      </c>
      <c r="B944" s="173" t="s">
        <v>5612</v>
      </c>
      <c r="C944" s="175">
        <f t="shared" si="14"/>
        <v>11</v>
      </c>
    </row>
    <row r="945" spans="1:3" s="175" customFormat="1">
      <c r="A945" s="172" t="s">
        <v>5613</v>
      </c>
      <c r="B945" s="173" t="s">
        <v>5614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5615</v>
      </c>
      <c r="B947" s="173" t="s">
        <v>5616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5617</v>
      </c>
      <c r="B950" s="173" t="s">
        <v>5618</v>
      </c>
      <c r="C950" s="175">
        <f t="shared" si="14"/>
        <v>11</v>
      </c>
    </row>
    <row r="951" spans="1:3" s="175" customFormat="1">
      <c r="A951" s="172" t="s">
        <v>5619</v>
      </c>
      <c r="B951" s="173" t="s">
        <v>5620</v>
      </c>
      <c r="C951" s="175">
        <f t="shared" si="14"/>
        <v>11</v>
      </c>
    </row>
    <row r="952" spans="1:3" s="175" customFormat="1">
      <c r="A952" s="172" t="s">
        <v>5621</v>
      </c>
      <c r="B952" s="173" t="s">
        <v>5622</v>
      </c>
      <c r="C952" s="175">
        <f t="shared" si="14"/>
        <v>11</v>
      </c>
    </row>
    <row r="953" spans="1:3" s="175" customFormat="1">
      <c r="A953" s="172" t="s">
        <v>5623</v>
      </c>
      <c r="B953" s="173" t="s">
        <v>5624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5625</v>
      </c>
      <c r="B955" s="173" t="s">
        <v>5626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5627</v>
      </c>
      <c r="B957" s="173" t="s">
        <v>5628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5629</v>
      </c>
      <c r="B960" s="173" t="s">
        <v>5630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5631</v>
      </c>
      <c r="B963" s="173" t="s">
        <v>5632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5633</v>
      </c>
      <c r="B965" s="173" t="s">
        <v>5634</v>
      </c>
      <c r="C965" s="175">
        <f t="shared" si="14"/>
        <v>11</v>
      </c>
    </row>
    <row r="966" spans="1:3" s="175" customFormat="1">
      <c r="A966" s="172" t="s">
        <v>5635</v>
      </c>
      <c r="B966" s="173" t="s">
        <v>5636</v>
      </c>
      <c r="C966" s="175">
        <f t="shared" ref="C966:C1029" si="15">LEN(A966)</f>
        <v>11</v>
      </c>
    </row>
    <row r="967" spans="1:3" s="175" customFormat="1">
      <c r="A967" s="172" t="s">
        <v>5637</v>
      </c>
      <c r="B967" s="173" t="s">
        <v>5638</v>
      </c>
      <c r="C967" s="175">
        <f t="shared" si="15"/>
        <v>11</v>
      </c>
    </row>
    <row r="968" spans="1:3" s="175" customFormat="1">
      <c r="A968" s="172" t="s">
        <v>5639</v>
      </c>
      <c r="B968" s="173" t="s">
        <v>5640</v>
      </c>
      <c r="C968" s="175">
        <f t="shared" si="15"/>
        <v>11</v>
      </c>
    </row>
    <row r="969" spans="1:3" s="175" customFormat="1">
      <c r="A969" s="172" t="s">
        <v>5641</v>
      </c>
      <c r="B969" s="173" t="s">
        <v>5642</v>
      </c>
      <c r="C969" s="175">
        <f t="shared" si="15"/>
        <v>11</v>
      </c>
    </row>
    <row r="970" spans="1:3" s="175" customFormat="1">
      <c r="A970" s="172" t="s">
        <v>5643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5644</v>
      </c>
      <c r="B971" s="173" t="s">
        <v>5645</v>
      </c>
      <c r="C971" s="175">
        <f t="shared" si="15"/>
        <v>11</v>
      </c>
    </row>
    <row r="972" spans="1:3" s="175" customFormat="1">
      <c r="A972" s="172" t="s">
        <v>5646</v>
      </c>
      <c r="B972" s="173" t="s">
        <v>5647</v>
      </c>
      <c r="C972" s="175">
        <f t="shared" si="15"/>
        <v>11</v>
      </c>
    </row>
    <row r="973" spans="1:3" s="175" customFormat="1">
      <c r="A973" s="172" t="s">
        <v>5648</v>
      </c>
      <c r="B973" s="173" t="s">
        <v>5649</v>
      </c>
      <c r="C973" s="175">
        <f t="shared" si="15"/>
        <v>11</v>
      </c>
    </row>
    <row r="974" spans="1:3" s="175" customFormat="1">
      <c r="A974" s="172" t="s">
        <v>5650</v>
      </c>
      <c r="B974" s="173" t="s">
        <v>5651</v>
      </c>
      <c r="C974" s="175">
        <f t="shared" si="15"/>
        <v>11</v>
      </c>
    </row>
    <row r="975" spans="1:3" s="175" customFormat="1">
      <c r="A975" s="172" t="s">
        <v>5652</v>
      </c>
      <c r="B975" s="173" t="s">
        <v>5653</v>
      </c>
      <c r="C975" s="175">
        <f t="shared" si="15"/>
        <v>11</v>
      </c>
    </row>
    <row r="976" spans="1:3" s="175" customFormat="1">
      <c r="A976" s="172" t="s">
        <v>5654</v>
      </c>
      <c r="B976" s="173" t="s">
        <v>5655</v>
      </c>
      <c r="C976" s="175">
        <f t="shared" si="15"/>
        <v>11</v>
      </c>
    </row>
    <row r="977" spans="1:3" s="175" customFormat="1">
      <c r="A977" s="172" t="s">
        <v>5656</v>
      </c>
      <c r="B977" s="173" t="s">
        <v>5502</v>
      </c>
      <c r="C977" s="175">
        <f t="shared" si="15"/>
        <v>11</v>
      </c>
    </row>
    <row r="978" spans="1:3" s="175" customFormat="1">
      <c r="A978" s="172" t="s">
        <v>5657</v>
      </c>
      <c r="B978" s="173" t="s">
        <v>5658</v>
      </c>
      <c r="C978" s="175">
        <f t="shared" si="15"/>
        <v>11</v>
      </c>
    </row>
    <row r="979" spans="1:3" s="175" customFormat="1">
      <c r="A979" s="172" t="s">
        <v>5659</v>
      </c>
      <c r="B979" s="173" t="s">
        <v>5660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5661</v>
      </c>
      <c r="B986" s="173" t="s">
        <v>5662</v>
      </c>
      <c r="C986" s="175">
        <f t="shared" si="15"/>
        <v>11</v>
      </c>
    </row>
    <row r="987" spans="1:3" s="175" customFormat="1">
      <c r="A987" s="172" t="s">
        <v>5663</v>
      </c>
      <c r="B987" s="173" t="s">
        <v>5664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5665</v>
      </c>
      <c r="B993" s="173" t="s">
        <v>5666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5667</v>
      </c>
      <c r="B995" s="173" t="s">
        <v>5668</v>
      </c>
      <c r="C995" s="175">
        <f t="shared" si="15"/>
        <v>11</v>
      </c>
    </row>
    <row r="996" spans="1:3" s="175" customFormat="1">
      <c r="A996" s="172" t="s">
        <v>5669</v>
      </c>
      <c r="B996" s="173" t="s">
        <v>5670</v>
      </c>
      <c r="C996" s="175">
        <f t="shared" si="15"/>
        <v>11</v>
      </c>
    </row>
    <row r="997" spans="1:3" s="175" customFormat="1">
      <c r="A997" s="172" t="s">
        <v>5671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5672</v>
      </c>
      <c r="B998" s="173" t="s">
        <v>5673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5674</v>
      </c>
      <c r="B1000" s="173" t="s">
        <v>5675</v>
      </c>
      <c r="C1000" s="175">
        <f t="shared" si="15"/>
        <v>11</v>
      </c>
    </row>
    <row r="1001" spans="1:3" s="175" customFormat="1">
      <c r="A1001" s="172" t="s">
        <v>5676</v>
      </c>
      <c r="B1001" s="173" t="s">
        <v>5677</v>
      </c>
      <c r="C1001" s="175">
        <f t="shared" si="15"/>
        <v>11</v>
      </c>
    </row>
    <row r="1002" spans="1:3" s="175" customFormat="1">
      <c r="A1002" s="172" t="s">
        <v>5678</v>
      </c>
      <c r="B1002" s="173" t="s">
        <v>5679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5680</v>
      </c>
      <c r="B1004" s="173" t="s">
        <v>5681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5682</v>
      </c>
      <c r="B1006" s="173" t="s">
        <v>5683</v>
      </c>
      <c r="C1006" s="175">
        <f t="shared" si="15"/>
        <v>11</v>
      </c>
    </row>
    <row r="1007" spans="1:3" s="175" customFormat="1">
      <c r="A1007" s="172" t="s">
        <v>5684</v>
      </c>
      <c r="B1007" s="173" t="s">
        <v>5685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5686</v>
      </c>
      <c r="B1011" s="173" t="s">
        <v>5687</v>
      </c>
      <c r="C1011" s="175">
        <f t="shared" si="15"/>
        <v>11</v>
      </c>
    </row>
    <row r="1012" spans="1:3" s="175" customFormat="1">
      <c r="A1012" s="172" t="s">
        <v>5688</v>
      </c>
      <c r="B1012" s="173" t="s">
        <v>5689</v>
      </c>
      <c r="C1012" s="175">
        <f t="shared" si="15"/>
        <v>11</v>
      </c>
    </row>
    <row r="1013" spans="1:3" s="175" customFormat="1">
      <c r="A1013" s="172" t="s">
        <v>5690</v>
      </c>
      <c r="B1013" s="173" t="s">
        <v>5691</v>
      </c>
      <c r="C1013" s="175">
        <f t="shared" si="15"/>
        <v>11</v>
      </c>
    </row>
    <row r="1014" spans="1:3" s="175" customFormat="1">
      <c r="A1014" s="172" t="s">
        <v>5692</v>
      </c>
      <c r="B1014" s="173" t="s">
        <v>5693</v>
      </c>
      <c r="C1014" s="175">
        <f t="shared" si="15"/>
        <v>11</v>
      </c>
    </row>
    <row r="1015" spans="1:3" s="175" customFormat="1">
      <c r="A1015" s="172" t="s">
        <v>5694</v>
      </c>
      <c r="B1015" s="173" t="s">
        <v>5695</v>
      </c>
      <c r="C1015" s="175">
        <f t="shared" si="15"/>
        <v>11</v>
      </c>
    </row>
    <row r="1016" spans="1:3" s="175" customFormat="1">
      <c r="A1016" s="172" t="s">
        <v>5696</v>
      </c>
      <c r="B1016" s="173" t="s">
        <v>5697</v>
      </c>
      <c r="C1016" s="175">
        <f t="shared" si="15"/>
        <v>11</v>
      </c>
    </row>
    <row r="1017" spans="1:3" s="175" customFormat="1">
      <c r="A1017" s="172" t="s">
        <v>5698</v>
      </c>
      <c r="B1017" s="173" t="s">
        <v>5699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5700</v>
      </c>
      <c r="B1020" s="173" t="s">
        <v>5701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5702</v>
      </c>
      <c r="B1023" s="173" t="s">
        <v>5703</v>
      </c>
      <c r="C1023" s="175">
        <f t="shared" si="15"/>
        <v>11</v>
      </c>
    </row>
    <row r="1024" spans="1:3" s="175" customFormat="1">
      <c r="A1024" s="172" t="s">
        <v>5704</v>
      </c>
      <c r="B1024" s="173" t="s">
        <v>5705</v>
      </c>
      <c r="C1024" s="175">
        <f t="shared" si="15"/>
        <v>11</v>
      </c>
    </row>
    <row r="1025" spans="1:3" s="175" customFormat="1">
      <c r="A1025" s="172" t="s">
        <v>5706</v>
      </c>
      <c r="B1025" s="173" t="s">
        <v>5707</v>
      </c>
      <c r="C1025" s="175">
        <f t="shared" si="15"/>
        <v>11</v>
      </c>
    </row>
    <row r="1026" spans="1:3" s="175" customFormat="1">
      <c r="A1026" s="172" t="s">
        <v>5708</v>
      </c>
      <c r="B1026" s="173" t="s">
        <v>5709</v>
      </c>
      <c r="C1026" s="175">
        <f t="shared" si="15"/>
        <v>11</v>
      </c>
    </row>
    <row r="1027" spans="1:3" s="175" customFormat="1">
      <c r="A1027" s="172" t="s">
        <v>5710</v>
      </c>
      <c r="B1027" s="173" t="s">
        <v>5711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5712</v>
      </c>
      <c r="B1034" s="173" t="s">
        <v>5713</v>
      </c>
      <c r="C1034" s="175">
        <f t="shared" si="16"/>
        <v>11</v>
      </c>
    </row>
    <row r="1035" spans="1:3" s="175" customFormat="1">
      <c r="A1035" s="172" t="s">
        <v>5714</v>
      </c>
      <c r="B1035" s="173" t="s">
        <v>5715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5716</v>
      </c>
      <c r="B1039" s="173" t="s">
        <v>5717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5718</v>
      </c>
      <c r="B1049" s="173" t="s">
        <v>5719</v>
      </c>
      <c r="C1049" s="175">
        <f t="shared" si="16"/>
        <v>11</v>
      </c>
    </row>
    <row r="1050" spans="1:3" s="175" customFormat="1">
      <c r="A1050" s="172" t="s">
        <v>5720</v>
      </c>
      <c r="B1050" s="173" t="s">
        <v>5721</v>
      </c>
      <c r="C1050" s="175">
        <f t="shared" si="16"/>
        <v>11</v>
      </c>
    </row>
    <row r="1051" spans="1:3" s="175" customFormat="1">
      <c r="A1051" s="172" t="s">
        <v>5722</v>
      </c>
      <c r="B1051" s="173" t="s">
        <v>5723</v>
      </c>
      <c r="C1051" s="175">
        <f t="shared" si="16"/>
        <v>11</v>
      </c>
    </row>
    <row r="1052" spans="1:3" s="175" customFormat="1">
      <c r="A1052" s="172" t="s">
        <v>5724</v>
      </c>
      <c r="B1052" s="173" t="s">
        <v>5725</v>
      </c>
      <c r="C1052" s="175">
        <f t="shared" si="16"/>
        <v>11</v>
      </c>
    </row>
    <row r="1053" spans="1:3" s="175" customFormat="1">
      <c r="A1053" s="172" t="s">
        <v>5726</v>
      </c>
      <c r="B1053" s="173" t="s">
        <v>5727</v>
      </c>
      <c r="C1053" s="175">
        <f t="shared" si="16"/>
        <v>11</v>
      </c>
    </row>
    <row r="1054" spans="1:3" s="175" customFormat="1">
      <c r="A1054" s="172" t="s">
        <v>5728</v>
      </c>
      <c r="B1054" s="173" t="s">
        <v>5729</v>
      </c>
      <c r="C1054" s="175">
        <f t="shared" si="16"/>
        <v>11</v>
      </c>
    </row>
    <row r="1055" spans="1:3" s="175" customFormat="1">
      <c r="A1055" s="172" t="s">
        <v>5730</v>
      </c>
      <c r="B1055" s="173" t="s">
        <v>5731</v>
      </c>
      <c r="C1055" s="175">
        <f t="shared" si="16"/>
        <v>11</v>
      </c>
    </row>
    <row r="1056" spans="1:3" s="175" customFormat="1">
      <c r="A1056" s="172" t="s">
        <v>5732</v>
      </c>
      <c r="B1056" s="173" t="s">
        <v>5733</v>
      </c>
      <c r="C1056" s="175">
        <f t="shared" si="16"/>
        <v>11</v>
      </c>
    </row>
    <row r="1057" spans="1:3" s="175" customFormat="1">
      <c r="A1057" s="172" t="s">
        <v>5734</v>
      </c>
      <c r="B1057" s="173" t="s">
        <v>5735</v>
      </c>
      <c r="C1057" s="175">
        <f t="shared" si="16"/>
        <v>11</v>
      </c>
    </row>
    <row r="1058" spans="1:3" s="175" customFormat="1">
      <c r="A1058" s="172" t="s">
        <v>5736</v>
      </c>
      <c r="B1058" s="173" t="s">
        <v>5737</v>
      </c>
      <c r="C1058" s="175">
        <f t="shared" si="16"/>
        <v>11</v>
      </c>
    </row>
    <row r="1059" spans="1:3" s="175" customFormat="1">
      <c r="A1059" s="172" t="s">
        <v>5738</v>
      </c>
      <c r="B1059" s="173" t="s">
        <v>5739</v>
      </c>
      <c r="C1059" s="175">
        <f t="shared" si="16"/>
        <v>11</v>
      </c>
    </row>
    <row r="1060" spans="1:3" s="175" customFormat="1">
      <c r="A1060" s="172" t="s">
        <v>5740</v>
      </c>
      <c r="B1060" s="173" t="s">
        <v>5741</v>
      </c>
      <c r="C1060" s="175">
        <f t="shared" si="16"/>
        <v>11</v>
      </c>
    </row>
    <row r="1061" spans="1:3" s="175" customFormat="1">
      <c r="A1061" s="172" t="s">
        <v>5742</v>
      </c>
      <c r="B1061" s="173" t="s">
        <v>5743</v>
      </c>
      <c r="C1061" s="175">
        <f t="shared" si="16"/>
        <v>11</v>
      </c>
    </row>
    <row r="1062" spans="1:3" s="175" customFormat="1">
      <c r="A1062" s="172" t="s">
        <v>5744</v>
      </c>
      <c r="B1062" s="173" t="s">
        <v>5745</v>
      </c>
      <c r="C1062" s="175">
        <f t="shared" si="16"/>
        <v>11</v>
      </c>
    </row>
    <row r="1063" spans="1:3" s="175" customFormat="1">
      <c r="A1063" s="172" t="s">
        <v>5746</v>
      </c>
      <c r="B1063" s="173" t="s">
        <v>5747</v>
      </c>
      <c r="C1063" s="175">
        <f t="shared" si="16"/>
        <v>11</v>
      </c>
    </row>
    <row r="1064" spans="1:3" s="175" customFormat="1">
      <c r="A1064" s="172" t="s">
        <v>5748</v>
      </c>
      <c r="B1064" s="173" t="s">
        <v>5749</v>
      </c>
      <c r="C1064" s="175">
        <f t="shared" si="16"/>
        <v>11</v>
      </c>
    </row>
    <row r="1065" spans="1:3" s="175" customFormat="1">
      <c r="A1065" s="172" t="s">
        <v>5750</v>
      </c>
      <c r="B1065" s="173" t="s">
        <v>5751</v>
      </c>
      <c r="C1065" s="175">
        <f t="shared" si="16"/>
        <v>11</v>
      </c>
    </row>
    <row r="1066" spans="1:3" s="175" customFormat="1">
      <c r="A1066" s="172" t="s">
        <v>5752</v>
      </c>
      <c r="B1066" s="173" t="s">
        <v>5753</v>
      </c>
      <c r="C1066" s="175">
        <f t="shared" si="16"/>
        <v>11</v>
      </c>
    </row>
    <row r="1067" spans="1:3" s="175" customFormat="1">
      <c r="A1067" s="172" t="s">
        <v>5754</v>
      </c>
      <c r="B1067" s="173" t="s">
        <v>5755</v>
      </c>
      <c r="C1067" s="175">
        <f t="shared" si="16"/>
        <v>11</v>
      </c>
    </row>
    <row r="1068" spans="1:3" s="175" customFormat="1">
      <c r="A1068" s="172" t="s">
        <v>5756</v>
      </c>
      <c r="B1068" s="173" t="s">
        <v>5757</v>
      </c>
      <c r="C1068" s="175">
        <f t="shared" si="16"/>
        <v>11</v>
      </c>
    </row>
    <row r="1069" spans="1:3" s="175" customFormat="1">
      <c r="A1069" s="172" t="s">
        <v>5758</v>
      </c>
      <c r="B1069" s="173" t="s">
        <v>5759</v>
      </c>
      <c r="C1069" s="175">
        <f t="shared" si="16"/>
        <v>11</v>
      </c>
    </row>
    <row r="1070" spans="1:3" s="175" customFormat="1">
      <c r="A1070" s="172" t="s">
        <v>5760</v>
      </c>
      <c r="B1070" s="173" t="s">
        <v>5761</v>
      </c>
      <c r="C1070" s="175">
        <f t="shared" si="16"/>
        <v>11</v>
      </c>
    </row>
    <row r="1071" spans="1:3" s="175" customFormat="1">
      <c r="A1071" s="172" t="s">
        <v>5762</v>
      </c>
      <c r="B1071" s="173" t="s">
        <v>5763</v>
      </c>
      <c r="C1071" s="175">
        <f t="shared" si="16"/>
        <v>11</v>
      </c>
    </row>
    <row r="1072" spans="1:3" s="175" customFormat="1">
      <c r="A1072" s="172" t="s">
        <v>5764</v>
      </c>
      <c r="B1072" s="173" t="s">
        <v>5765</v>
      </c>
      <c r="C1072" s="175">
        <f t="shared" si="16"/>
        <v>11</v>
      </c>
    </row>
    <row r="1073" spans="1:3" s="175" customFormat="1">
      <c r="A1073" s="172" t="s">
        <v>5766</v>
      </c>
      <c r="B1073" s="173" t="s">
        <v>5767</v>
      </c>
      <c r="C1073" s="175">
        <f t="shared" si="16"/>
        <v>11</v>
      </c>
    </row>
    <row r="1074" spans="1:3" s="175" customFormat="1">
      <c r="A1074" s="172" t="s">
        <v>5768</v>
      </c>
      <c r="B1074" s="173" t="s">
        <v>5769</v>
      </c>
      <c r="C1074" s="175">
        <f t="shared" si="16"/>
        <v>11</v>
      </c>
    </row>
    <row r="1075" spans="1:3" s="175" customFormat="1">
      <c r="A1075" s="172" t="s">
        <v>5770</v>
      </c>
      <c r="B1075" s="173" t="s">
        <v>5771</v>
      </c>
      <c r="C1075" s="175">
        <f t="shared" si="16"/>
        <v>11</v>
      </c>
    </row>
    <row r="1076" spans="1:3" s="175" customFormat="1">
      <c r="A1076" s="172" t="s">
        <v>5772</v>
      </c>
      <c r="B1076" s="173" t="s">
        <v>5773</v>
      </c>
      <c r="C1076" s="175">
        <f t="shared" si="16"/>
        <v>11</v>
      </c>
    </row>
    <row r="1077" spans="1:3" s="175" customFormat="1">
      <c r="A1077" s="172" t="s">
        <v>5774</v>
      </c>
      <c r="B1077" s="173" t="s">
        <v>5775</v>
      </c>
      <c r="C1077" s="175">
        <f t="shared" si="16"/>
        <v>11</v>
      </c>
    </row>
    <row r="1078" spans="1:3" s="175" customFormat="1">
      <c r="A1078" s="172" t="s">
        <v>5776</v>
      </c>
      <c r="B1078" s="173" t="s">
        <v>5777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5778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5779</v>
      </c>
      <c r="B1082" s="173" t="s">
        <v>5780</v>
      </c>
      <c r="C1082" s="175">
        <f t="shared" si="16"/>
        <v>11</v>
      </c>
    </row>
    <row r="1083" spans="1:3" s="175" customFormat="1">
      <c r="A1083" s="172" t="s">
        <v>5781</v>
      </c>
      <c r="B1083" s="173" t="s">
        <v>5782</v>
      </c>
      <c r="C1083" s="175">
        <f t="shared" si="16"/>
        <v>11</v>
      </c>
    </row>
    <row r="1084" spans="1:3" s="175" customFormat="1">
      <c r="A1084" s="172" t="s">
        <v>5783</v>
      </c>
      <c r="B1084" s="173" t="s">
        <v>5784</v>
      </c>
      <c r="C1084" s="175">
        <f t="shared" si="16"/>
        <v>11</v>
      </c>
    </row>
    <row r="1085" spans="1:3" s="175" customFormat="1">
      <c r="A1085" s="172" t="s">
        <v>5785</v>
      </c>
      <c r="B1085" s="173" t="s">
        <v>5786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5787</v>
      </c>
      <c r="B1087" s="173" t="s">
        <v>5788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5789</v>
      </c>
      <c r="B1089" s="173" t="s">
        <v>5790</v>
      </c>
      <c r="C1089" s="175">
        <f t="shared" si="16"/>
        <v>11</v>
      </c>
    </row>
    <row r="1090" spans="1:3" s="175" customFormat="1">
      <c r="A1090" s="172" t="s">
        <v>5791</v>
      </c>
      <c r="B1090" s="173" t="s">
        <v>5792</v>
      </c>
      <c r="C1090" s="175">
        <f t="shared" si="16"/>
        <v>11</v>
      </c>
    </row>
    <row r="1091" spans="1:3" s="175" customFormat="1">
      <c r="A1091" s="172" t="s">
        <v>5793</v>
      </c>
      <c r="B1091" s="173" t="s">
        <v>5794</v>
      </c>
      <c r="C1091" s="175">
        <f t="shared" si="16"/>
        <v>11</v>
      </c>
    </row>
    <row r="1092" spans="1:3" s="175" customFormat="1">
      <c r="A1092" s="172" t="s">
        <v>5795</v>
      </c>
      <c r="B1092" s="173" t="s">
        <v>5796</v>
      </c>
      <c r="C1092" s="175">
        <f t="shared" si="16"/>
        <v>11</v>
      </c>
    </row>
    <row r="1093" spans="1:3" s="175" customFormat="1">
      <c r="A1093" s="172" t="s">
        <v>5797</v>
      </c>
      <c r="B1093" s="173" t="s">
        <v>5798</v>
      </c>
      <c r="C1093" s="175">
        <f t="shared" si="16"/>
        <v>11</v>
      </c>
    </row>
    <row r="1094" spans="1:3" s="175" customFormat="1">
      <c r="A1094" s="172" t="s">
        <v>5799</v>
      </c>
      <c r="B1094" s="173" t="s">
        <v>5800</v>
      </c>
      <c r="C1094" s="175">
        <f t="shared" ref="C1094:C1157" si="17">LEN(A1094)</f>
        <v>11</v>
      </c>
    </row>
    <row r="1095" spans="1:3" s="175" customFormat="1">
      <c r="A1095" s="172" t="s">
        <v>5801</v>
      </c>
      <c r="B1095" s="173" t="s">
        <v>5802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5803</v>
      </c>
      <c r="B1097" s="173" t="s">
        <v>5804</v>
      </c>
      <c r="C1097" s="175">
        <f t="shared" si="17"/>
        <v>11</v>
      </c>
    </row>
    <row r="1098" spans="1:3" s="175" customFormat="1">
      <c r="A1098" s="172" t="s">
        <v>5805</v>
      </c>
      <c r="B1098" s="173" t="s">
        <v>5806</v>
      </c>
      <c r="C1098" s="175">
        <f t="shared" si="17"/>
        <v>11</v>
      </c>
    </row>
    <row r="1099" spans="1:3" s="175" customFormat="1">
      <c r="A1099" s="172" t="s">
        <v>5807</v>
      </c>
      <c r="B1099" s="173" t="s">
        <v>5808</v>
      </c>
      <c r="C1099" s="175">
        <f t="shared" si="17"/>
        <v>11</v>
      </c>
    </row>
    <row r="1100" spans="1:3" s="175" customFormat="1">
      <c r="A1100" s="172" t="s">
        <v>5809</v>
      </c>
      <c r="B1100" s="173" t="s">
        <v>5810</v>
      </c>
      <c r="C1100" s="175">
        <f t="shared" si="17"/>
        <v>11</v>
      </c>
    </row>
    <row r="1101" spans="1:3" s="175" customFormat="1">
      <c r="A1101" s="172" t="s">
        <v>5811</v>
      </c>
      <c r="B1101" s="173" t="s">
        <v>5812</v>
      </c>
      <c r="C1101" s="175">
        <f t="shared" si="17"/>
        <v>11</v>
      </c>
    </row>
    <row r="1102" spans="1:3" s="175" customFormat="1">
      <c r="A1102" s="172" t="s">
        <v>5813</v>
      </c>
      <c r="B1102" s="173" t="s">
        <v>5814</v>
      </c>
      <c r="C1102" s="175">
        <f t="shared" si="17"/>
        <v>11</v>
      </c>
    </row>
    <row r="1103" spans="1:3" s="175" customFormat="1">
      <c r="A1103" s="172" t="s">
        <v>5815</v>
      </c>
      <c r="B1103" s="173" t="s">
        <v>5816</v>
      </c>
      <c r="C1103" s="175">
        <f t="shared" si="17"/>
        <v>11</v>
      </c>
    </row>
    <row r="1104" spans="1:3" s="175" customFormat="1">
      <c r="A1104" s="172" t="s">
        <v>5817</v>
      </c>
      <c r="B1104" s="173" t="s">
        <v>5818</v>
      </c>
      <c r="C1104" s="175">
        <f t="shared" si="17"/>
        <v>11</v>
      </c>
    </row>
    <row r="1105" spans="1:3" s="175" customFormat="1">
      <c r="A1105" s="172" t="s">
        <v>5819</v>
      </c>
      <c r="B1105" s="173" t="s">
        <v>5820</v>
      </c>
      <c r="C1105" s="175">
        <f t="shared" si="17"/>
        <v>11</v>
      </c>
    </row>
    <row r="1106" spans="1:3" s="175" customFormat="1">
      <c r="A1106" s="172" t="s">
        <v>5821</v>
      </c>
      <c r="B1106" s="173" t="s">
        <v>5822</v>
      </c>
      <c r="C1106" s="175">
        <f t="shared" si="17"/>
        <v>11</v>
      </c>
    </row>
    <row r="1107" spans="1:3" s="175" customFormat="1">
      <c r="A1107" s="172" t="s">
        <v>5823</v>
      </c>
      <c r="B1107" s="173" t="s">
        <v>5824</v>
      </c>
      <c r="C1107" s="175">
        <f t="shared" si="17"/>
        <v>11</v>
      </c>
    </row>
    <row r="1108" spans="1:3" s="175" customFormat="1">
      <c r="A1108" s="172" t="s">
        <v>5825</v>
      </c>
      <c r="B1108" s="173" t="s">
        <v>5826</v>
      </c>
      <c r="C1108" s="175">
        <f t="shared" si="17"/>
        <v>11</v>
      </c>
    </row>
    <row r="1109" spans="1:3" s="175" customFormat="1">
      <c r="A1109" s="172" t="s">
        <v>5827</v>
      </c>
      <c r="B1109" s="173" t="s">
        <v>5828</v>
      </c>
      <c r="C1109" s="175">
        <f t="shared" si="17"/>
        <v>11</v>
      </c>
    </row>
    <row r="1110" spans="1:3" s="175" customFormat="1">
      <c r="A1110" s="172" t="s">
        <v>5829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5830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5831</v>
      </c>
      <c r="B1112" s="173" t="s">
        <v>5832</v>
      </c>
      <c r="C1112" s="175">
        <f t="shared" si="17"/>
        <v>11</v>
      </c>
    </row>
    <row r="1113" spans="1:3" s="175" customFormat="1">
      <c r="A1113" s="172" t="s">
        <v>5833</v>
      </c>
      <c r="B1113" s="173" t="s">
        <v>5834</v>
      </c>
      <c r="C1113" s="175">
        <f t="shared" si="17"/>
        <v>11</v>
      </c>
    </row>
    <row r="1114" spans="1:3" s="175" customFormat="1">
      <c r="A1114" s="172" t="s">
        <v>5835</v>
      </c>
      <c r="B1114" s="173" t="s">
        <v>5836</v>
      </c>
      <c r="C1114" s="175">
        <f t="shared" si="17"/>
        <v>11</v>
      </c>
    </row>
    <row r="1115" spans="1:3" s="175" customFormat="1">
      <c r="A1115" s="172" t="s">
        <v>5837</v>
      </c>
      <c r="B1115" s="173" t="s">
        <v>5838</v>
      </c>
      <c r="C1115" s="175">
        <f t="shared" si="17"/>
        <v>11</v>
      </c>
    </row>
    <row r="1116" spans="1:3" s="175" customFormat="1">
      <c r="A1116" s="172" t="s">
        <v>5839</v>
      </c>
      <c r="B1116" s="173" t="s">
        <v>5840</v>
      </c>
      <c r="C1116" s="175">
        <f t="shared" si="17"/>
        <v>11</v>
      </c>
    </row>
    <row r="1117" spans="1:3" s="175" customFormat="1">
      <c r="A1117" s="172" t="s">
        <v>5841</v>
      </c>
      <c r="B1117" s="173" t="s">
        <v>5842</v>
      </c>
      <c r="C1117" s="175">
        <f t="shared" si="17"/>
        <v>11</v>
      </c>
    </row>
    <row r="1118" spans="1:3" s="175" customFormat="1">
      <c r="A1118" s="172" t="s">
        <v>5843</v>
      </c>
      <c r="B1118" s="173" t="s">
        <v>5844</v>
      </c>
      <c r="C1118" s="175">
        <f t="shared" si="17"/>
        <v>11</v>
      </c>
    </row>
    <row r="1119" spans="1:3" s="175" customFormat="1">
      <c r="A1119" s="172" t="s">
        <v>5845</v>
      </c>
      <c r="B1119" s="173" t="s">
        <v>5846</v>
      </c>
      <c r="C1119" s="175">
        <f t="shared" si="17"/>
        <v>11</v>
      </c>
    </row>
    <row r="1120" spans="1:3" s="175" customFormat="1">
      <c r="A1120" s="172" t="s">
        <v>5847</v>
      </c>
      <c r="B1120" s="173" t="s">
        <v>5848</v>
      </c>
      <c r="C1120" s="175">
        <f t="shared" si="17"/>
        <v>11</v>
      </c>
    </row>
    <row r="1121" spans="1:3" s="175" customFormat="1">
      <c r="A1121" s="172" t="s">
        <v>5849</v>
      </c>
      <c r="B1121" s="173" t="s">
        <v>5850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5851</v>
      </c>
      <c r="B1123" s="173" t="s">
        <v>5852</v>
      </c>
      <c r="C1123" s="175">
        <f t="shared" si="17"/>
        <v>11</v>
      </c>
    </row>
    <row r="1124" spans="1:3" s="175" customFormat="1">
      <c r="A1124" s="172" t="s">
        <v>5853</v>
      </c>
      <c r="B1124" s="173" t="s">
        <v>5854</v>
      </c>
      <c r="C1124" s="175">
        <f t="shared" si="17"/>
        <v>11</v>
      </c>
    </row>
    <row r="1125" spans="1:3" s="175" customFormat="1">
      <c r="A1125" s="172" t="s">
        <v>5855</v>
      </c>
      <c r="B1125" s="173" t="s">
        <v>5856</v>
      </c>
      <c r="C1125" s="175">
        <f t="shared" si="17"/>
        <v>11</v>
      </c>
    </row>
    <row r="1126" spans="1:3" s="175" customFormat="1">
      <c r="A1126" s="172" t="s">
        <v>5857</v>
      </c>
      <c r="B1126" s="173" t="s">
        <v>5858</v>
      </c>
      <c r="C1126" s="175">
        <f t="shared" si="17"/>
        <v>11</v>
      </c>
    </row>
    <row r="1127" spans="1:3" s="175" customFormat="1">
      <c r="A1127" s="172" t="s">
        <v>5859</v>
      </c>
      <c r="B1127" s="173" t="s">
        <v>5860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5861</v>
      </c>
      <c r="B1129" s="173" t="s">
        <v>5862</v>
      </c>
      <c r="C1129" s="175">
        <f t="shared" si="17"/>
        <v>11</v>
      </c>
    </row>
    <row r="1130" spans="1:3" s="175" customFormat="1">
      <c r="A1130" s="172" t="s">
        <v>5863</v>
      </c>
      <c r="B1130" s="173" t="s">
        <v>5864</v>
      </c>
      <c r="C1130" s="175">
        <f t="shared" si="17"/>
        <v>11</v>
      </c>
    </row>
    <row r="1131" spans="1:3" s="175" customFormat="1">
      <c r="A1131" s="172" t="s">
        <v>5865</v>
      </c>
      <c r="B1131" s="173" t="s">
        <v>5866</v>
      </c>
      <c r="C1131" s="175">
        <f t="shared" si="17"/>
        <v>11</v>
      </c>
    </row>
    <row r="1132" spans="1:3" s="175" customFormat="1">
      <c r="A1132" s="172" t="s">
        <v>5867</v>
      </c>
      <c r="B1132" s="173" t="s">
        <v>5868</v>
      </c>
      <c r="C1132" s="175">
        <f t="shared" si="17"/>
        <v>11</v>
      </c>
    </row>
    <row r="1133" spans="1:3" s="175" customFormat="1">
      <c r="A1133" s="172" t="s">
        <v>5869</v>
      </c>
      <c r="B1133" s="173" t="s">
        <v>5870</v>
      </c>
      <c r="C1133" s="175">
        <f t="shared" si="17"/>
        <v>11</v>
      </c>
    </row>
    <row r="1134" spans="1:3" s="175" customFormat="1">
      <c r="A1134" s="172" t="s">
        <v>5871</v>
      </c>
      <c r="B1134" s="173" t="s">
        <v>5872</v>
      </c>
      <c r="C1134" s="175">
        <f t="shared" si="17"/>
        <v>11</v>
      </c>
    </row>
    <row r="1135" spans="1:3" s="175" customFormat="1">
      <c r="A1135" s="172" t="s">
        <v>5873</v>
      </c>
      <c r="B1135" s="173" t="s">
        <v>5874</v>
      </c>
      <c r="C1135" s="175">
        <f t="shared" si="17"/>
        <v>11</v>
      </c>
    </row>
    <row r="1136" spans="1:3" s="175" customFormat="1">
      <c r="A1136" s="172" t="s">
        <v>5875</v>
      </c>
      <c r="B1136" s="173" t="s">
        <v>5876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5877</v>
      </c>
      <c r="B1138" s="173" t="s">
        <v>5878</v>
      </c>
      <c r="C1138" s="175">
        <f t="shared" si="17"/>
        <v>11</v>
      </c>
    </row>
    <row r="1139" spans="1:3" s="175" customFormat="1">
      <c r="A1139" s="172" t="s">
        <v>5879</v>
      </c>
      <c r="B1139" s="173" t="s">
        <v>5880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5881</v>
      </c>
      <c r="B1141" s="173" t="s">
        <v>5882</v>
      </c>
      <c r="C1141" s="175">
        <f t="shared" si="17"/>
        <v>11</v>
      </c>
    </row>
    <row r="1142" spans="1:3" s="175" customFormat="1">
      <c r="A1142" s="172" t="s">
        <v>5883</v>
      </c>
      <c r="B1142" s="173" t="s">
        <v>5884</v>
      </c>
      <c r="C1142" s="175">
        <f t="shared" si="17"/>
        <v>11</v>
      </c>
    </row>
    <row r="1143" spans="1:3" s="175" customFormat="1">
      <c r="A1143" s="172" t="s">
        <v>5885</v>
      </c>
      <c r="B1143" s="173" t="s">
        <v>5886</v>
      </c>
      <c r="C1143" s="175">
        <f t="shared" si="17"/>
        <v>11</v>
      </c>
    </row>
    <row r="1144" spans="1:3" s="175" customFormat="1">
      <c r="A1144" s="172" t="s">
        <v>5887</v>
      </c>
      <c r="B1144" s="173" t="s">
        <v>5886</v>
      </c>
      <c r="C1144" s="175">
        <f t="shared" si="17"/>
        <v>11</v>
      </c>
    </row>
    <row r="1145" spans="1:3" s="175" customFormat="1">
      <c r="A1145" s="172" t="s">
        <v>5888</v>
      </c>
      <c r="B1145" s="173" t="s">
        <v>5889</v>
      </c>
      <c r="C1145" s="175">
        <f t="shared" si="17"/>
        <v>11</v>
      </c>
    </row>
    <row r="1146" spans="1:3" s="175" customFormat="1">
      <c r="A1146" s="172" t="s">
        <v>5890</v>
      </c>
      <c r="B1146" s="173" t="s">
        <v>5891</v>
      </c>
      <c r="C1146" s="175">
        <f t="shared" si="17"/>
        <v>11</v>
      </c>
    </row>
    <row r="1147" spans="1:3" s="175" customFormat="1">
      <c r="A1147" s="172" t="s">
        <v>5892</v>
      </c>
      <c r="B1147" s="173" t="s">
        <v>5893</v>
      </c>
      <c r="C1147" s="175">
        <f t="shared" si="17"/>
        <v>11</v>
      </c>
    </row>
    <row r="1148" spans="1:3" s="175" customFormat="1">
      <c r="A1148" s="172" t="s">
        <v>5894</v>
      </c>
      <c r="B1148" s="173" t="s">
        <v>5895</v>
      </c>
      <c r="C1148" s="175">
        <f t="shared" si="17"/>
        <v>11</v>
      </c>
    </row>
    <row r="1149" spans="1:3" s="175" customFormat="1">
      <c r="A1149" s="172" t="s">
        <v>5896</v>
      </c>
      <c r="B1149" s="173" t="s">
        <v>5897</v>
      </c>
      <c r="C1149" s="175">
        <f t="shared" si="17"/>
        <v>11</v>
      </c>
    </row>
    <row r="1150" spans="1:3" s="175" customFormat="1">
      <c r="A1150" s="172" t="s">
        <v>5898</v>
      </c>
      <c r="B1150" s="173" t="s">
        <v>5899</v>
      </c>
      <c r="C1150" s="175">
        <f t="shared" si="17"/>
        <v>11</v>
      </c>
    </row>
    <row r="1151" spans="1:3" s="175" customFormat="1">
      <c r="A1151" s="172" t="s">
        <v>5900</v>
      </c>
      <c r="B1151" s="173" t="s">
        <v>5901</v>
      </c>
      <c r="C1151" s="175">
        <f t="shared" si="17"/>
        <v>11</v>
      </c>
    </row>
    <row r="1152" spans="1:3" s="175" customFormat="1">
      <c r="A1152" s="172" t="s">
        <v>5902</v>
      </c>
      <c r="B1152" s="173" t="s">
        <v>5903</v>
      </c>
      <c r="C1152" s="175">
        <f t="shared" si="17"/>
        <v>11</v>
      </c>
    </row>
    <row r="1153" spans="1:3" s="175" customFormat="1">
      <c r="A1153" s="172" t="s">
        <v>5904</v>
      </c>
      <c r="B1153" s="173" t="s">
        <v>5905</v>
      </c>
      <c r="C1153" s="175">
        <f t="shared" si="17"/>
        <v>11</v>
      </c>
    </row>
    <row r="1154" spans="1:3" s="175" customFormat="1">
      <c r="A1154" s="172" t="s">
        <v>5906</v>
      </c>
      <c r="B1154" s="173" t="s">
        <v>5907</v>
      </c>
      <c r="C1154" s="175">
        <f t="shared" si="17"/>
        <v>11</v>
      </c>
    </row>
    <row r="1155" spans="1:3" s="175" customFormat="1">
      <c r="A1155" s="172" t="s">
        <v>5908</v>
      </c>
      <c r="B1155" s="173" t="s">
        <v>5909</v>
      </c>
      <c r="C1155" s="175">
        <f t="shared" si="17"/>
        <v>11</v>
      </c>
    </row>
    <row r="1156" spans="1:3" s="175" customFormat="1">
      <c r="A1156" s="172" t="s">
        <v>5910</v>
      </c>
      <c r="B1156" s="173" t="s">
        <v>5911</v>
      </c>
      <c r="C1156" s="175">
        <f t="shared" si="17"/>
        <v>11</v>
      </c>
    </row>
    <row r="1157" spans="1:3" s="175" customFormat="1">
      <c r="A1157" s="172" t="s">
        <v>5912</v>
      </c>
      <c r="B1157" s="173" t="s">
        <v>5913</v>
      </c>
      <c r="C1157" s="175">
        <f t="shared" si="17"/>
        <v>11</v>
      </c>
    </row>
    <row r="1158" spans="1:3" s="175" customFormat="1">
      <c r="A1158" s="172" t="s">
        <v>5914</v>
      </c>
      <c r="B1158" s="173" t="s">
        <v>5915</v>
      </c>
      <c r="C1158" s="175">
        <f t="shared" ref="C1158:C1221" si="18">LEN(A1158)</f>
        <v>11</v>
      </c>
    </row>
    <row r="1159" spans="1:3" s="175" customFormat="1">
      <c r="A1159" s="172" t="s">
        <v>5916</v>
      </c>
      <c r="B1159" s="173" t="s">
        <v>5917</v>
      </c>
      <c r="C1159" s="175">
        <f t="shared" si="18"/>
        <v>11</v>
      </c>
    </row>
    <row r="1160" spans="1:3" s="175" customFormat="1">
      <c r="A1160" s="172" t="s">
        <v>5918</v>
      </c>
      <c r="B1160" s="173" t="s">
        <v>5919</v>
      </c>
      <c r="C1160" s="175">
        <f t="shared" si="18"/>
        <v>11</v>
      </c>
    </row>
    <row r="1161" spans="1:3" s="175" customFormat="1">
      <c r="A1161" s="172" t="s">
        <v>5920</v>
      </c>
      <c r="B1161" s="173" t="s">
        <v>5921</v>
      </c>
      <c r="C1161" s="175">
        <f t="shared" si="18"/>
        <v>11</v>
      </c>
    </row>
    <row r="1162" spans="1:3" s="175" customFormat="1">
      <c r="A1162" s="172" t="s">
        <v>5922</v>
      </c>
      <c r="B1162" s="173" t="s">
        <v>5923</v>
      </c>
      <c r="C1162" s="175">
        <f t="shared" si="18"/>
        <v>11</v>
      </c>
    </row>
    <row r="1163" spans="1:3" s="175" customFormat="1">
      <c r="A1163" s="172" t="s">
        <v>5924</v>
      </c>
      <c r="B1163" s="173" t="s">
        <v>5925</v>
      </c>
      <c r="C1163" s="175">
        <f t="shared" si="18"/>
        <v>11</v>
      </c>
    </row>
    <row r="1164" spans="1:3" s="175" customFormat="1">
      <c r="A1164" s="172" t="s">
        <v>5926</v>
      </c>
      <c r="B1164" s="173" t="s">
        <v>5927</v>
      </c>
      <c r="C1164" s="175">
        <f t="shared" si="18"/>
        <v>11</v>
      </c>
    </row>
    <row r="1165" spans="1:3" s="175" customFormat="1">
      <c r="A1165" s="172" t="s">
        <v>5928</v>
      </c>
      <c r="B1165" s="173" t="s">
        <v>5929</v>
      </c>
      <c r="C1165" s="175">
        <f t="shared" si="18"/>
        <v>11</v>
      </c>
    </row>
    <row r="1166" spans="1:3" s="175" customFormat="1">
      <c r="A1166" s="172" t="s">
        <v>5930</v>
      </c>
      <c r="B1166" s="173" t="s">
        <v>5931</v>
      </c>
      <c r="C1166" s="175">
        <f t="shared" si="18"/>
        <v>11</v>
      </c>
    </row>
    <row r="1167" spans="1:3" s="175" customFormat="1">
      <c r="A1167" s="172" t="s">
        <v>5932</v>
      </c>
      <c r="B1167" s="173" t="s">
        <v>5933</v>
      </c>
      <c r="C1167" s="175">
        <f t="shared" si="18"/>
        <v>11</v>
      </c>
    </row>
    <row r="1168" spans="1:3" s="175" customFormat="1">
      <c r="A1168" s="172" t="s">
        <v>5934</v>
      </c>
      <c r="B1168" s="173" t="s">
        <v>5935</v>
      </c>
      <c r="C1168" s="175">
        <f t="shared" si="18"/>
        <v>11</v>
      </c>
    </row>
    <row r="1169" spans="1:3" s="175" customFormat="1">
      <c r="A1169" s="172" t="s">
        <v>5936</v>
      </c>
      <c r="B1169" s="173" t="s">
        <v>5937</v>
      </c>
      <c r="C1169" s="175">
        <f t="shared" si="18"/>
        <v>11</v>
      </c>
    </row>
    <row r="1170" spans="1:3" s="175" customFormat="1">
      <c r="A1170" s="172" t="s">
        <v>5938</v>
      </c>
      <c r="B1170" s="173" t="s">
        <v>5939</v>
      </c>
      <c r="C1170" s="175">
        <f t="shared" si="18"/>
        <v>11</v>
      </c>
    </row>
    <row r="1171" spans="1:3" s="175" customFormat="1">
      <c r="A1171" s="172" t="s">
        <v>5940</v>
      </c>
      <c r="B1171" s="173" t="s">
        <v>5941</v>
      </c>
      <c r="C1171" s="175">
        <f t="shared" si="18"/>
        <v>11</v>
      </c>
    </row>
    <row r="1172" spans="1:3" s="175" customFormat="1">
      <c r="A1172" s="172" t="s">
        <v>5942</v>
      </c>
      <c r="B1172" s="173" t="s">
        <v>5943</v>
      </c>
      <c r="C1172" s="175">
        <f t="shared" si="18"/>
        <v>11</v>
      </c>
    </row>
    <row r="1173" spans="1:3" s="175" customFormat="1">
      <c r="A1173" s="172" t="s">
        <v>5944</v>
      </c>
      <c r="B1173" s="173" t="s">
        <v>5945</v>
      </c>
      <c r="C1173" s="175">
        <f t="shared" si="18"/>
        <v>11</v>
      </c>
    </row>
    <row r="1174" spans="1:3" s="175" customFormat="1">
      <c r="A1174" s="172" t="s">
        <v>5946</v>
      </c>
      <c r="B1174" s="173" t="s">
        <v>5947</v>
      </c>
      <c r="C1174" s="175">
        <f t="shared" si="18"/>
        <v>11</v>
      </c>
    </row>
    <row r="1175" spans="1:3" s="175" customFormat="1">
      <c r="A1175" s="172" t="s">
        <v>5948</v>
      </c>
      <c r="B1175" s="173" t="s">
        <v>5949</v>
      </c>
      <c r="C1175" s="175">
        <f t="shared" si="18"/>
        <v>11</v>
      </c>
    </row>
    <row r="1176" spans="1:3" s="175" customFormat="1">
      <c r="A1176" s="172" t="s">
        <v>5950</v>
      </c>
      <c r="B1176" s="173" t="s">
        <v>5951</v>
      </c>
      <c r="C1176" s="175">
        <f t="shared" si="18"/>
        <v>11</v>
      </c>
    </row>
    <row r="1177" spans="1:3" s="175" customFormat="1">
      <c r="A1177" s="172" t="s">
        <v>5952</v>
      </c>
      <c r="B1177" s="173" t="s">
        <v>5953</v>
      </c>
      <c r="C1177" s="175">
        <f t="shared" si="18"/>
        <v>11</v>
      </c>
    </row>
    <row r="1178" spans="1:3" s="175" customFormat="1">
      <c r="A1178" s="172" t="s">
        <v>5954</v>
      </c>
      <c r="B1178" s="173" t="s">
        <v>5955</v>
      </c>
      <c r="C1178" s="175">
        <f t="shared" si="18"/>
        <v>11</v>
      </c>
    </row>
    <row r="1179" spans="1:3" s="175" customFormat="1">
      <c r="A1179" s="172" t="s">
        <v>5956</v>
      </c>
      <c r="B1179" s="173" t="s">
        <v>5957</v>
      </c>
      <c r="C1179" s="175">
        <f t="shared" si="18"/>
        <v>11</v>
      </c>
    </row>
    <row r="1180" spans="1:3" s="175" customFormat="1">
      <c r="A1180" s="172" t="s">
        <v>5958</v>
      </c>
      <c r="B1180" s="173" t="s">
        <v>5959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5960</v>
      </c>
      <c r="B1182" s="173" t="s">
        <v>5961</v>
      </c>
      <c r="C1182" s="175">
        <f t="shared" si="18"/>
        <v>11</v>
      </c>
    </row>
    <row r="1183" spans="1:3" s="175" customFormat="1">
      <c r="A1183" s="172" t="s">
        <v>5962</v>
      </c>
      <c r="B1183" s="173" t="s">
        <v>5963</v>
      </c>
      <c r="C1183" s="175">
        <f t="shared" si="18"/>
        <v>11</v>
      </c>
    </row>
    <row r="1184" spans="1:3" s="175" customFormat="1">
      <c r="A1184" s="172" t="s">
        <v>5964</v>
      </c>
      <c r="B1184" s="173" t="s">
        <v>5965</v>
      </c>
      <c r="C1184" s="175">
        <f t="shared" si="18"/>
        <v>11</v>
      </c>
    </row>
    <row r="1185" spans="1:3" s="175" customFormat="1">
      <c r="A1185" s="172" t="s">
        <v>5966</v>
      </c>
      <c r="B1185" s="173" t="s">
        <v>5967</v>
      </c>
      <c r="C1185" s="175">
        <f t="shared" si="18"/>
        <v>11</v>
      </c>
    </row>
    <row r="1186" spans="1:3" s="175" customFormat="1">
      <c r="A1186" s="172" t="s">
        <v>5968</v>
      </c>
      <c r="B1186" s="173" t="s">
        <v>5969</v>
      </c>
      <c r="C1186" s="175">
        <f t="shared" si="18"/>
        <v>11</v>
      </c>
    </row>
    <row r="1187" spans="1:3" s="175" customFormat="1">
      <c r="A1187" s="172" t="s">
        <v>5970</v>
      </c>
      <c r="B1187" s="173" t="s">
        <v>5971</v>
      </c>
      <c r="C1187" s="175">
        <f t="shared" si="18"/>
        <v>11</v>
      </c>
    </row>
    <row r="1188" spans="1:3" s="175" customFormat="1">
      <c r="A1188" s="172" t="s">
        <v>5972</v>
      </c>
      <c r="B1188" s="173" t="s">
        <v>5973</v>
      </c>
      <c r="C1188" s="175">
        <f t="shared" si="18"/>
        <v>11</v>
      </c>
    </row>
    <row r="1189" spans="1:3" s="175" customFormat="1">
      <c r="A1189" s="172" t="s">
        <v>5974</v>
      </c>
      <c r="B1189" s="173" t="s">
        <v>5975</v>
      </c>
      <c r="C1189" s="175">
        <f t="shared" si="18"/>
        <v>11</v>
      </c>
    </row>
    <row r="1190" spans="1:3" s="175" customFormat="1">
      <c r="A1190" s="172" t="s">
        <v>5976</v>
      </c>
      <c r="B1190" s="173" t="s">
        <v>5977</v>
      </c>
      <c r="C1190" s="175">
        <f t="shared" si="18"/>
        <v>11</v>
      </c>
    </row>
    <row r="1191" spans="1:3" s="175" customFormat="1">
      <c r="A1191" s="172" t="s">
        <v>5978</v>
      </c>
      <c r="B1191" s="173" t="s">
        <v>5979</v>
      </c>
      <c r="C1191" s="175">
        <f t="shared" si="18"/>
        <v>11</v>
      </c>
    </row>
    <row r="1192" spans="1:3" s="175" customFormat="1">
      <c r="A1192" s="172" t="s">
        <v>5980</v>
      </c>
      <c r="B1192" s="173" t="s">
        <v>5981</v>
      </c>
      <c r="C1192" s="175">
        <f t="shared" si="18"/>
        <v>11</v>
      </c>
    </row>
    <row r="1193" spans="1:3" s="175" customFormat="1">
      <c r="A1193" s="172" t="s">
        <v>5982</v>
      </c>
      <c r="B1193" s="173" t="s">
        <v>5983</v>
      </c>
      <c r="C1193" s="175">
        <f t="shared" si="18"/>
        <v>11</v>
      </c>
    </row>
    <row r="1194" spans="1:3" s="175" customFormat="1">
      <c r="A1194" s="172" t="s">
        <v>5984</v>
      </c>
      <c r="B1194" s="173" t="s">
        <v>5985</v>
      </c>
      <c r="C1194" s="175">
        <f t="shared" si="18"/>
        <v>11</v>
      </c>
    </row>
    <row r="1195" spans="1:3" s="175" customFormat="1">
      <c r="A1195" s="172" t="s">
        <v>5986</v>
      </c>
      <c r="B1195" s="173" t="s">
        <v>5987</v>
      </c>
      <c r="C1195" s="175">
        <f t="shared" si="18"/>
        <v>11</v>
      </c>
    </row>
    <row r="1196" spans="1:3" s="175" customFormat="1">
      <c r="A1196" s="172" t="s">
        <v>5988</v>
      </c>
      <c r="B1196" s="173" t="s">
        <v>5989</v>
      </c>
      <c r="C1196" s="175">
        <f t="shared" si="18"/>
        <v>11</v>
      </c>
    </row>
    <row r="1197" spans="1:3" s="175" customFormat="1">
      <c r="A1197" s="172" t="s">
        <v>5990</v>
      </c>
      <c r="B1197" s="173" t="s">
        <v>5991</v>
      </c>
      <c r="C1197" s="175">
        <f t="shared" si="18"/>
        <v>11</v>
      </c>
    </row>
    <row r="1198" spans="1:3" s="175" customFormat="1">
      <c r="A1198" s="172" t="s">
        <v>5992</v>
      </c>
      <c r="B1198" s="173" t="s">
        <v>5993</v>
      </c>
      <c r="C1198" s="175">
        <f t="shared" si="18"/>
        <v>11</v>
      </c>
    </row>
    <row r="1199" spans="1:3" s="175" customFormat="1">
      <c r="A1199" s="172" t="s">
        <v>5994</v>
      </c>
      <c r="B1199" s="173" t="s">
        <v>5993</v>
      </c>
      <c r="C1199" s="175">
        <f t="shared" si="18"/>
        <v>11</v>
      </c>
    </row>
    <row r="1200" spans="1:3" s="175" customFormat="1">
      <c r="A1200" s="172" t="s">
        <v>5995</v>
      </c>
      <c r="B1200" s="173" t="s">
        <v>5996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5997</v>
      </c>
      <c r="B1202" s="173" t="s">
        <v>5998</v>
      </c>
      <c r="C1202" s="175">
        <f t="shared" si="18"/>
        <v>11</v>
      </c>
    </row>
    <row r="1203" spans="1:3" s="175" customFormat="1">
      <c r="A1203" s="172" t="s">
        <v>5999</v>
      </c>
      <c r="B1203" s="173" t="s">
        <v>6000</v>
      </c>
      <c r="C1203" s="175">
        <f t="shared" si="18"/>
        <v>11</v>
      </c>
    </row>
    <row r="1204" spans="1:3" s="175" customFormat="1">
      <c r="A1204" s="172" t="s">
        <v>6001</v>
      </c>
      <c r="B1204" s="173" t="s">
        <v>5418</v>
      </c>
      <c r="C1204" s="175">
        <f t="shared" si="18"/>
        <v>11</v>
      </c>
    </row>
    <row r="1205" spans="1:3" s="175" customFormat="1">
      <c r="A1205" s="172" t="s">
        <v>6002</v>
      </c>
      <c r="B1205" s="173" t="s">
        <v>6003</v>
      </c>
      <c r="C1205" s="175">
        <f t="shared" si="18"/>
        <v>11</v>
      </c>
    </row>
    <row r="1206" spans="1:3" s="175" customFormat="1">
      <c r="A1206" s="172" t="s">
        <v>6004</v>
      </c>
      <c r="B1206" s="173" t="s">
        <v>6005</v>
      </c>
      <c r="C1206" s="175">
        <f t="shared" si="18"/>
        <v>11</v>
      </c>
    </row>
    <row r="1207" spans="1:3" s="175" customFormat="1">
      <c r="A1207" s="172" t="s">
        <v>6006</v>
      </c>
      <c r="B1207" s="173" t="s">
        <v>6007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6008</v>
      </c>
      <c r="B1209" s="173" t="s">
        <v>6009</v>
      </c>
      <c r="C1209" s="175">
        <f t="shared" si="18"/>
        <v>11</v>
      </c>
    </row>
    <row r="1210" spans="1:3" s="175" customFormat="1">
      <c r="A1210" s="172" t="s">
        <v>6010</v>
      </c>
      <c r="B1210" s="173" t="s">
        <v>6011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6012</v>
      </c>
      <c r="B1212" s="173" t="s">
        <v>6013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6014</v>
      </c>
      <c r="B1214" s="173" t="s">
        <v>6015</v>
      </c>
      <c r="C1214" s="175">
        <f t="shared" si="18"/>
        <v>11</v>
      </c>
    </row>
    <row r="1215" spans="1:3" s="175" customFormat="1">
      <c r="A1215" s="172" t="s">
        <v>6016</v>
      </c>
      <c r="B1215" s="173" t="s">
        <v>6017</v>
      </c>
      <c r="C1215" s="175">
        <f t="shared" si="18"/>
        <v>11</v>
      </c>
    </row>
    <row r="1216" spans="1:3" s="175" customFormat="1">
      <c r="A1216" s="172" t="s">
        <v>6018</v>
      </c>
      <c r="B1216" s="173" t="s">
        <v>6019</v>
      </c>
      <c r="C1216" s="175">
        <f t="shared" si="18"/>
        <v>11</v>
      </c>
    </row>
    <row r="1217" spans="1:3" s="175" customFormat="1">
      <c r="A1217" s="172" t="s">
        <v>6020</v>
      </c>
      <c r="B1217" s="173" t="s">
        <v>6021</v>
      </c>
      <c r="C1217" s="175">
        <f t="shared" si="18"/>
        <v>11</v>
      </c>
    </row>
    <row r="1218" spans="1:3" s="175" customFormat="1">
      <c r="A1218" s="172" t="s">
        <v>6022</v>
      </c>
      <c r="B1218" s="173" t="s">
        <v>6023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6024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6025</v>
      </c>
      <c r="B1221" s="173" t="s">
        <v>6026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6027</v>
      </c>
      <c r="B1223" s="173" t="s">
        <v>6028</v>
      </c>
      <c r="C1223" s="175">
        <f t="shared" si="19"/>
        <v>11</v>
      </c>
    </row>
    <row r="1224" spans="1:3" s="175" customFormat="1">
      <c r="A1224" s="172" t="s">
        <v>6029</v>
      </c>
      <c r="B1224" s="173" t="s">
        <v>6030</v>
      </c>
      <c r="C1224" s="175">
        <f t="shared" si="19"/>
        <v>11</v>
      </c>
    </row>
    <row r="1225" spans="1:3" s="175" customFormat="1">
      <c r="A1225" s="172" t="s">
        <v>6031</v>
      </c>
      <c r="B1225" s="173" t="s">
        <v>6032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6033</v>
      </c>
      <c r="B1227" s="173" t="s">
        <v>6034</v>
      </c>
      <c r="C1227" s="175">
        <f t="shared" si="19"/>
        <v>11</v>
      </c>
    </row>
    <row r="1228" spans="1:3" s="175" customFormat="1">
      <c r="A1228" s="172" t="s">
        <v>6035</v>
      </c>
      <c r="B1228" s="173" t="s">
        <v>6036</v>
      </c>
      <c r="C1228" s="175">
        <f t="shared" si="19"/>
        <v>11</v>
      </c>
    </row>
    <row r="1229" spans="1:3" s="175" customFormat="1">
      <c r="A1229" s="172" t="s">
        <v>6037</v>
      </c>
      <c r="B1229" s="173" t="s">
        <v>6038</v>
      </c>
      <c r="C1229" s="175">
        <f t="shared" si="19"/>
        <v>11</v>
      </c>
    </row>
    <row r="1230" spans="1:3" s="175" customFormat="1">
      <c r="A1230" s="172" t="s">
        <v>6039</v>
      </c>
      <c r="B1230" s="173" t="s">
        <v>6040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6041</v>
      </c>
      <c r="B1232" s="173" t="s">
        <v>6042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6043</v>
      </c>
      <c r="B1236" s="173" t="s">
        <v>6044</v>
      </c>
      <c r="C1236" s="175">
        <f t="shared" si="19"/>
        <v>11</v>
      </c>
    </row>
    <row r="1237" spans="1:3" s="175" customFormat="1">
      <c r="A1237" s="172" t="s">
        <v>6045</v>
      </c>
      <c r="B1237" s="173" t="s">
        <v>6046</v>
      </c>
      <c r="C1237" s="175">
        <f t="shared" si="19"/>
        <v>11</v>
      </c>
    </row>
    <row r="1238" spans="1:3" s="175" customFormat="1">
      <c r="A1238" s="172" t="s">
        <v>6047</v>
      </c>
      <c r="B1238" s="173" t="s">
        <v>6048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6049</v>
      </c>
      <c r="B1240" s="173" t="s">
        <v>6050</v>
      </c>
      <c r="C1240" s="175">
        <f t="shared" si="19"/>
        <v>11</v>
      </c>
    </row>
    <row r="1241" spans="1:3" s="175" customFormat="1">
      <c r="A1241" s="172" t="s">
        <v>6051</v>
      </c>
      <c r="B1241" s="173" t="s">
        <v>6052</v>
      </c>
      <c r="C1241" s="175">
        <f t="shared" si="19"/>
        <v>11</v>
      </c>
    </row>
    <row r="1242" spans="1:3" s="175" customFormat="1">
      <c r="A1242" s="172" t="s">
        <v>6053</v>
      </c>
      <c r="B1242" s="173" t="s">
        <v>6054</v>
      </c>
      <c r="C1242" s="175">
        <f t="shared" si="19"/>
        <v>11</v>
      </c>
    </row>
    <row r="1243" spans="1:3" s="175" customFormat="1">
      <c r="A1243" s="172" t="s">
        <v>6055</v>
      </c>
      <c r="B1243" s="173" t="s">
        <v>6056</v>
      </c>
      <c r="C1243" s="175">
        <f t="shared" si="19"/>
        <v>11</v>
      </c>
    </row>
    <row r="1244" spans="1:3" s="175" customFormat="1">
      <c r="A1244" s="172" t="s">
        <v>6057</v>
      </c>
      <c r="B1244" s="173" t="s">
        <v>6058</v>
      </c>
      <c r="C1244" s="175">
        <f t="shared" si="19"/>
        <v>11</v>
      </c>
    </row>
    <row r="1245" spans="1:3" s="175" customFormat="1">
      <c r="A1245" s="172" t="s">
        <v>6059</v>
      </c>
      <c r="B1245" s="173" t="s">
        <v>6060</v>
      </c>
      <c r="C1245" s="175">
        <f t="shared" si="19"/>
        <v>11</v>
      </c>
    </row>
    <row r="1246" spans="1:3" s="175" customFormat="1">
      <c r="A1246" s="172" t="s">
        <v>6061</v>
      </c>
      <c r="B1246" s="173" t="s">
        <v>6011</v>
      </c>
      <c r="C1246" s="175">
        <f t="shared" si="19"/>
        <v>11</v>
      </c>
    </row>
    <row r="1247" spans="1:3" s="175" customFormat="1">
      <c r="A1247" s="172" t="s">
        <v>6062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6063</v>
      </c>
      <c r="B1248" s="173" t="s">
        <v>6015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6064</v>
      </c>
      <c r="B1251" s="173" t="s">
        <v>6065</v>
      </c>
      <c r="C1251" s="175">
        <f t="shared" si="19"/>
        <v>11</v>
      </c>
    </row>
    <row r="1252" spans="1:3" s="175" customFormat="1">
      <c r="A1252" s="172" t="s">
        <v>6066</v>
      </c>
      <c r="B1252" s="173" t="s">
        <v>5765</v>
      </c>
      <c r="C1252" s="175">
        <f t="shared" si="19"/>
        <v>11</v>
      </c>
    </row>
    <row r="1253" spans="1:3" s="175" customFormat="1">
      <c r="A1253" s="172" t="s">
        <v>6067</v>
      </c>
      <c r="B1253" s="173" t="s">
        <v>5767</v>
      </c>
      <c r="C1253" s="175">
        <f t="shared" si="19"/>
        <v>11</v>
      </c>
    </row>
    <row r="1254" spans="1:3" s="175" customFormat="1">
      <c r="A1254" s="172" t="s">
        <v>6068</v>
      </c>
      <c r="B1254" s="173" t="s">
        <v>6069</v>
      </c>
      <c r="C1254" s="175">
        <f t="shared" si="19"/>
        <v>11</v>
      </c>
    </row>
    <row r="1255" spans="1:3" s="175" customFormat="1">
      <c r="A1255" s="172" t="s">
        <v>6070</v>
      </c>
      <c r="B1255" s="173" t="s">
        <v>6071</v>
      </c>
      <c r="C1255" s="175">
        <f t="shared" si="19"/>
        <v>11</v>
      </c>
    </row>
    <row r="1256" spans="1:3" s="175" customFormat="1">
      <c r="A1256" s="172" t="s">
        <v>6072</v>
      </c>
      <c r="B1256" s="173" t="s">
        <v>6073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6074</v>
      </c>
      <c r="B1260" s="173" t="s">
        <v>6075</v>
      </c>
      <c r="C1260" s="175">
        <f t="shared" si="19"/>
        <v>11</v>
      </c>
    </row>
    <row r="1261" spans="1:3" s="175" customFormat="1">
      <c r="A1261" s="172" t="s">
        <v>6076</v>
      </c>
      <c r="B1261" s="173" t="s">
        <v>6077</v>
      </c>
      <c r="C1261" s="175">
        <f t="shared" si="19"/>
        <v>11</v>
      </c>
    </row>
    <row r="1262" spans="1:3" s="175" customFormat="1">
      <c r="A1262" s="172" t="s">
        <v>6078</v>
      </c>
      <c r="B1262" s="173" t="s">
        <v>6079</v>
      </c>
      <c r="C1262" s="175">
        <f t="shared" si="19"/>
        <v>11</v>
      </c>
    </row>
    <row r="1263" spans="1:3" s="175" customFormat="1">
      <c r="A1263" s="172" t="s">
        <v>6080</v>
      </c>
      <c r="B1263" s="173" t="s">
        <v>6081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6082</v>
      </c>
      <c r="B1265" s="173" t="s">
        <v>6083</v>
      </c>
      <c r="C1265" s="175">
        <f t="shared" si="19"/>
        <v>11</v>
      </c>
    </row>
    <row r="1266" spans="1:3" s="175" customFormat="1">
      <c r="A1266" s="172" t="s">
        <v>6084</v>
      </c>
      <c r="B1266" s="173" t="s">
        <v>6085</v>
      </c>
      <c r="C1266" s="175">
        <f t="shared" si="19"/>
        <v>11</v>
      </c>
    </row>
    <row r="1267" spans="1:3" s="175" customFormat="1">
      <c r="A1267" s="172" t="s">
        <v>6086</v>
      </c>
      <c r="B1267" s="173" t="s">
        <v>6087</v>
      </c>
      <c r="C1267" s="175">
        <f t="shared" si="19"/>
        <v>11</v>
      </c>
    </row>
    <row r="1268" spans="1:3" s="175" customFormat="1">
      <c r="A1268" s="172" t="s">
        <v>6088</v>
      </c>
      <c r="B1268" s="173" t="s">
        <v>6089</v>
      </c>
      <c r="C1268" s="175">
        <f t="shared" si="19"/>
        <v>11</v>
      </c>
    </row>
    <row r="1269" spans="1:3" s="175" customFormat="1">
      <c r="A1269" s="172" t="s">
        <v>6090</v>
      </c>
      <c r="B1269" s="173" t="s">
        <v>6091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6092</v>
      </c>
      <c r="B1271" s="173" t="s">
        <v>6093</v>
      </c>
      <c r="C1271" s="175">
        <f t="shared" si="19"/>
        <v>11</v>
      </c>
    </row>
    <row r="1272" spans="1:3" s="175" customFormat="1">
      <c r="A1272" s="172" t="s">
        <v>6094</v>
      </c>
      <c r="B1272" s="173" t="s">
        <v>6095</v>
      </c>
      <c r="C1272" s="175">
        <f t="shared" si="19"/>
        <v>11</v>
      </c>
    </row>
    <row r="1273" spans="1:3" s="175" customFormat="1">
      <c r="A1273" s="172" t="s">
        <v>6096</v>
      </c>
      <c r="B1273" s="173" t="s">
        <v>6097</v>
      </c>
      <c r="C1273" s="175">
        <f t="shared" si="19"/>
        <v>11</v>
      </c>
    </row>
    <row r="1274" spans="1:3" s="175" customFormat="1">
      <c r="A1274" s="172" t="s">
        <v>6098</v>
      </c>
      <c r="B1274" s="173" t="s">
        <v>6097</v>
      </c>
      <c r="C1274" s="175">
        <f t="shared" si="19"/>
        <v>11</v>
      </c>
    </row>
    <row r="1275" spans="1:3" s="175" customFormat="1">
      <c r="A1275" s="172" t="s">
        <v>6099</v>
      </c>
      <c r="B1275" s="173" t="s">
        <v>6100</v>
      </c>
      <c r="C1275" s="175">
        <f t="shared" si="19"/>
        <v>11</v>
      </c>
    </row>
    <row r="1276" spans="1:3" s="175" customFormat="1">
      <c r="A1276" s="172" t="s">
        <v>6101</v>
      </c>
      <c r="B1276" s="173" t="s">
        <v>6102</v>
      </c>
      <c r="C1276" s="175">
        <f t="shared" si="19"/>
        <v>11</v>
      </c>
    </row>
    <row r="1277" spans="1:3" s="175" customFormat="1">
      <c r="A1277" s="172" t="s">
        <v>6103</v>
      </c>
      <c r="B1277" s="173" t="s">
        <v>6104</v>
      </c>
      <c r="C1277" s="175">
        <f t="shared" si="19"/>
        <v>11</v>
      </c>
    </row>
    <row r="1278" spans="1:3" s="175" customFormat="1">
      <c r="A1278" s="172" t="s">
        <v>6105</v>
      </c>
      <c r="B1278" s="173" t="s">
        <v>6106</v>
      </c>
      <c r="C1278" s="175">
        <f t="shared" si="19"/>
        <v>11</v>
      </c>
    </row>
    <row r="1279" spans="1:3" s="175" customFormat="1">
      <c r="A1279" s="172" t="s">
        <v>6107</v>
      </c>
      <c r="B1279" s="173" t="s">
        <v>6108</v>
      </c>
      <c r="C1279" s="175">
        <f t="shared" si="19"/>
        <v>11</v>
      </c>
    </row>
    <row r="1280" spans="1:3" s="175" customFormat="1">
      <c r="A1280" s="172" t="s">
        <v>6109</v>
      </c>
      <c r="B1280" s="173" t="s">
        <v>6110</v>
      </c>
      <c r="C1280" s="175">
        <f t="shared" si="19"/>
        <v>11</v>
      </c>
    </row>
    <row r="1281" spans="1:3" s="175" customFormat="1">
      <c r="A1281" s="172" t="s">
        <v>6111</v>
      </c>
      <c r="B1281" s="173" t="s">
        <v>6112</v>
      </c>
      <c r="C1281" s="175">
        <f t="shared" si="19"/>
        <v>11</v>
      </c>
    </row>
    <row r="1282" spans="1:3" s="175" customFormat="1">
      <c r="A1282" s="172" t="s">
        <v>6113</v>
      </c>
      <c r="B1282" s="173" t="s">
        <v>6114</v>
      </c>
      <c r="C1282" s="175">
        <f t="shared" si="19"/>
        <v>11</v>
      </c>
    </row>
    <row r="1283" spans="1:3" s="175" customFormat="1">
      <c r="A1283" s="172" t="s">
        <v>6115</v>
      </c>
      <c r="B1283" s="173" t="s">
        <v>6116</v>
      </c>
      <c r="C1283" s="175">
        <f t="shared" si="19"/>
        <v>11</v>
      </c>
    </row>
    <row r="1284" spans="1:3" s="175" customFormat="1">
      <c r="A1284" s="172" t="s">
        <v>6117</v>
      </c>
      <c r="B1284" s="173" t="s">
        <v>6118</v>
      </c>
      <c r="C1284" s="175">
        <f t="shared" si="19"/>
        <v>11</v>
      </c>
    </row>
    <row r="1285" spans="1:3" s="175" customFormat="1">
      <c r="A1285" s="172" t="s">
        <v>6119</v>
      </c>
      <c r="B1285" s="173" t="s">
        <v>6120</v>
      </c>
      <c r="C1285" s="175">
        <f t="shared" si="19"/>
        <v>11</v>
      </c>
    </row>
    <row r="1286" spans="1:3" s="175" customFormat="1">
      <c r="A1286" s="172" t="s">
        <v>6121</v>
      </c>
      <c r="B1286" s="173" t="s">
        <v>6122</v>
      </c>
      <c r="C1286" s="175">
        <f t="shared" ref="C1286:C1349" si="20">LEN(A1286)</f>
        <v>11</v>
      </c>
    </row>
    <row r="1287" spans="1:3" s="175" customFormat="1">
      <c r="A1287" s="172" t="s">
        <v>6123</v>
      </c>
      <c r="B1287" s="173" t="s">
        <v>6124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6125</v>
      </c>
      <c r="B1290" s="173" t="s">
        <v>6126</v>
      </c>
      <c r="C1290" s="175">
        <f t="shared" si="20"/>
        <v>11</v>
      </c>
    </row>
    <row r="1291" spans="1:3" s="175" customFormat="1">
      <c r="A1291" s="172" t="s">
        <v>6127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6128</v>
      </c>
      <c r="B1293" s="173" t="s">
        <v>6129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6130</v>
      </c>
      <c r="B1297" s="173" t="s">
        <v>6131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6132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6133</v>
      </c>
      <c r="B1302" s="173" t="s">
        <v>6134</v>
      </c>
      <c r="C1302" s="175">
        <f t="shared" si="20"/>
        <v>11</v>
      </c>
    </row>
    <row r="1303" spans="1:3" s="175" customFormat="1">
      <c r="A1303" s="172" t="s">
        <v>6135</v>
      </c>
      <c r="B1303" s="173" t="s">
        <v>6136</v>
      </c>
      <c r="C1303" s="175">
        <f t="shared" si="20"/>
        <v>11</v>
      </c>
    </row>
    <row r="1304" spans="1:3" s="175" customFormat="1">
      <c r="A1304" s="172" t="s">
        <v>6137</v>
      </c>
      <c r="B1304" s="173" t="s">
        <v>6138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6139</v>
      </c>
      <c r="B1307" s="173" t="s">
        <v>6140</v>
      </c>
      <c r="C1307" s="175">
        <f t="shared" si="20"/>
        <v>11</v>
      </c>
    </row>
    <row r="1308" spans="1:3" s="175" customFormat="1">
      <c r="A1308" s="172" t="s">
        <v>6141</v>
      </c>
      <c r="B1308" s="173" t="s">
        <v>6142</v>
      </c>
      <c r="C1308" s="175">
        <f t="shared" si="20"/>
        <v>11</v>
      </c>
    </row>
    <row r="1309" spans="1:3" s="175" customFormat="1">
      <c r="A1309" s="172" t="s">
        <v>6143</v>
      </c>
      <c r="B1309" s="173" t="s">
        <v>6144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6145</v>
      </c>
      <c r="B1312" s="173" t="s">
        <v>5806</v>
      </c>
      <c r="C1312" s="175">
        <f t="shared" si="20"/>
        <v>11</v>
      </c>
    </row>
    <row r="1313" spans="1:3" s="175" customFormat="1">
      <c r="A1313" s="172" t="s">
        <v>6146</v>
      </c>
      <c r="B1313" s="173" t="s">
        <v>6147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6148</v>
      </c>
      <c r="B1315" s="173" t="s">
        <v>6149</v>
      </c>
      <c r="C1315" s="175">
        <f t="shared" si="20"/>
        <v>11</v>
      </c>
    </row>
    <row r="1316" spans="1:3" s="175" customFormat="1">
      <c r="A1316" s="172" t="s">
        <v>6150</v>
      </c>
      <c r="B1316" s="173" t="s">
        <v>6151</v>
      </c>
      <c r="C1316" s="175">
        <f t="shared" si="20"/>
        <v>11</v>
      </c>
    </row>
    <row r="1317" spans="1:3" s="175" customFormat="1">
      <c r="A1317" s="172" t="s">
        <v>6152</v>
      </c>
      <c r="B1317" s="173" t="s">
        <v>6153</v>
      </c>
      <c r="C1317" s="175">
        <f t="shared" si="20"/>
        <v>11</v>
      </c>
    </row>
    <row r="1318" spans="1:3" s="175" customFormat="1">
      <c r="A1318" s="172" t="s">
        <v>6154</v>
      </c>
      <c r="B1318" s="173" t="s">
        <v>6155</v>
      </c>
      <c r="C1318" s="175">
        <f t="shared" si="20"/>
        <v>11</v>
      </c>
    </row>
    <row r="1319" spans="1:3" s="175" customFormat="1">
      <c r="A1319" s="172" t="s">
        <v>6156</v>
      </c>
      <c r="B1319" s="173" t="s">
        <v>6157</v>
      </c>
      <c r="C1319" s="175">
        <f t="shared" si="20"/>
        <v>11</v>
      </c>
    </row>
    <row r="1320" spans="1:3" s="175" customFormat="1">
      <c r="A1320" s="172" t="s">
        <v>6158</v>
      </c>
      <c r="B1320" s="173" t="s">
        <v>6159</v>
      </c>
      <c r="C1320" s="175">
        <f t="shared" si="20"/>
        <v>11</v>
      </c>
    </row>
    <row r="1321" spans="1:3" s="175" customFormat="1">
      <c r="A1321" s="172" t="s">
        <v>6160</v>
      </c>
      <c r="B1321" s="173" t="s">
        <v>6161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6162</v>
      </c>
      <c r="B1324" s="173" t="s">
        <v>6163</v>
      </c>
      <c r="C1324" s="175">
        <f t="shared" si="20"/>
        <v>11</v>
      </c>
    </row>
    <row r="1325" spans="1:3" s="175" customFormat="1">
      <c r="A1325" s="172" t="s">
        <v>6164</v>
      </c>
      <c r="B1325" s="173" t="s">
        <v>6165</v>
      </c>
      <c r="C1325" s="175">
        <f t="shared" si="20"/>
        <v>11</v>
      </c>
    </row>
    <row r="1326" spans="1:3" s="175" customFormat="1">
      <c r="A1326" s="172" t="s">
        <v>6166</v>
      </c>
      <c r="B1326" s="173" t="s">
        <v>6167</v>
      </c>
      <c r="C1326" s="175">
        <f t="shared" si="20"/>
        <v>11</v>
      </c>
    </row>
    <row r="1327" spans="1:3" s="175" customFormat="1">
      <c r="A1327" s="172" t="s">
        <v>6168</v>
      </c>
      <c r="B1327" s="173" t="s">
        <v>6169</v>
      </c>
      <c r="C1327" s="175">
        <f t="shared" si="20"/>
        <v>11</v>
      </c>
    </row>
    <row r="1328" spans="1:3" s="175" customFormat="1">
      <c r="A1328" s="172" t="s">
        <v>6170</v>
      </c>
      <c r="B1328" s="173" t="s">
        <v>6171</v>
      </c>
      <c r="C1328" s="175">
        <f t="shared" si="20"/>
        <v>11</v>
      </c>
    </row>
    <row r="1329" spans="1:3" s="175" customFormat="1">
      <c r="A1329" s="172" t="s">
        <v>6172</v>
      </c>
      <c r="B1329" s="173" t="s">
        <v>6173</v>
      </c>
      <c r="C1329" s="175">
        <f t="shared" si="20"/>
        <v>11</v>
      </c>
    </row>
    <row r="1330" spans="1:3" s="175" customFormat="1">
      <c r="A1330" s="172" t="s">
        <v>6174</v>
      </c>
      <c r="B1330" s="173" t="s">
        <v>6175</v>
      </c>
      <c r="C1330" s="175">
        <f t="shared" si="20"/>
        <v>11</v>
      </c>
    </row>
    <row r="1331" spans="1:3" s="175" customFormat="1">
      <c r="A1331" s="172" t="s">
        <v>6176</v>
      </c>
      <c r="B1331" s="173" t="s">
        <v>6177</v>
      </c>
      <c r="C1331" s="175">
        <f t="shared" si="20"/>
        <v>11</v>
      </c>
    </row>
    <row r="1332" spans="1:3" s="175" customFormat="1">
      <c r="A1332" s="172" t="s">
        <v>6178</v>
      </c>
      <c r="B1332" s="173" t="s">
        <v>6179</v>
      </c>
      <c r="C1332" s="175">
        <f t="shared" si="20"/>
        <v>11</v>
      </c>
    </row>
    <row r="1333" spans="1:3" s="175" customFormat="1">
      <c r="A1333" s="172" t="s">
        <v>6180</v>
      </c>
      <c r="B1333" s="173" t="s">
        <v>6181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6182</v>
      </c>
      <c r="B1342" s="173" t="s">
        <v>6183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6184</v>
      </c>
      <c r="B1345" s="173" t="s">
        <v>6185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6186</v>
      </c>
      <c r="B1347" s="173" t="s">
        <v>6187</v>
      </c>
      <c r="C1347" s="175">
        <f t="shared" si="20"/>
        <v>11</v>
      </c>
    </row>
    <row r="1348" spans="1:3" s="175" customFormat="1">
      <c r="A1348" s="172" t="s">
        <v>6188</v>
      </c>
      <c r="B1348" s="173" t="s">
        <v>6189</v>
      </c>
      <c r="C1348" s="175">
        <f t="shared" si="20"/>
        <v>11</v>
      </c>
    </row>
    <row r="1349" spans="1:3" s="175" customFormat="1">
      <c r="A1349" s="172" t="s">
        <v>6190</v>
      </c>
      <c r="B1349" s="173" t="s">
        <v>6191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6192</v>
      </c>
      <c r="B1352" s="173" t="s">
        <v>6048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6193</v>
      </c>
      <c r="B1355" s="173" t="s">
        <v>6194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6195</v>
      </c>
      <c r="B1357" s="173" t="s">
        <v>6196</v>
      </c>
      <c r="C1357" s="175">
        <f t="shared" si="21"/>
        <v>11</v>
      </c>
    </row>
    <row r="1358" spans="1:3" s="175" customFormat="1">
      <c r="A1358" s="172" t="s">
        <v>6197</v>
      </c>
      <c r="B1358" s="173" t="s">
        <v>6198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6199</v>
      </c>
      <c r="B1361" s="173" t="s">
        <v>6200</v>
      </c>
      <c r="C1361" s="175">
        <f t="shared" si="21"/>
        <v>11</v>
      </c>
    </row>
    <row r="1362" spans="1:3" s="175" customFormat="1">
      <c r="A1362" s="172" t="s">
        <v>6201</v>
      </c>
      <c r="B1362" s="173" t="s">
        <v>6202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6203</v>
      </c>
      <c r="B1367" s="173" t="s">
        <v>6204</v>
      </c>
      <c r="C1367" s="175">
        <f t="shared" si="21"/>
        <v>11</v>
      </c>
    </row>
    <row r="1368" spans="1:3" s="175" customFormat="1">
      <c r="A1368" s="172" t="s">
        <v>6205</v>
      </c>
      <c r="B1368" s="173" t="s">
        <v>6206</v>
      </c>
      <c r="C1368" s="175">
        <f t="shared" si="21"/>
        <v>11</v>
      </c>
    </row>
    <row r="1369" spans="1:3" s="175" customFormat="1">
      <c r="A1369" s="172" t="s">
        <v>6207</v>
      </c>
      <c r="B1369" s="173" t="s">
        <v>6208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6209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6210</v>
      </c>
      <c r="B1380" s="173" t="s">
        <v>6211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6212</v>
      </c>
      <c r="B1382" s="173" t="s">
        <v>6213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6214</v>
      </c>
      <c r="B1385" s="173" t="s">
        <v>6215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6216</v>
      </c>
      <c r="B1390" s="173" t="s">
        <v>6217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6218</v>
      </c>
      <c r="B1393" s="173" t="s">
        <v>6219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6220</v>
      </c>
      <c r="B1395" s="173" t="s">
        <v>6221</v>
      </c>
      <c r="C1395" s="175">
        <f t="shared" si="21"/>
        <v>11</v>
      </c>
    </row>
    <row r="1396" spans="1:3" s="175" customFormat="1">
      <c r="A1396" s="172" t="s">
        <v>6222</v>
      </c>
      <c r="B1396" s="173" t="s">
        <v>6223</v>
      </c>
      <c r="C1396" s="175">
        <f t="shared" si="21"/>
        <v>11</v>
      </c>
    </row>
    <row r="1397" spans="1:3" s="175" customFormat="1">
      <c r="A1397" s="172" t="s">
        <v>6224</v>
      </c>
      <c r="B1397" s="173" t="s">
        <v>6225</v>
      </c>
      <c r="C1397" s="175">
        <f t="shared" si="21"/>
        <v>11</v>
      </c>
    </row>
    <row r="1398" spans="1:3" s="175" customFormat="1">
      <c r="A1398" s="172" t="s">
        <v>6226</v>
      </c>
      <c r="B1398" s="173" t="s">
        <v>6227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6228</v>
      </c>
      <c r="B1400" s="173" t="s">
        <v>6229</v>
      </c>
      <c r="C1400" s="175">
        <f t="shared" si="21"/>
        <v>11</v>
      </c>
    </row>
    <row r="1401" spans="1:3" s="175" customFormat="1">
      <c r="A1401" s="172" t="s">
        <v>6230</v>
      </c>
      <c r="B1401" s="173" t="s">
        <v>6231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6232</v>
      </c>
      <c r="B1405" s="173" t="s">
        <v>6233</v>
      </c>
      <c r="C1405" s="175">
        <f t="shared" si="21"/>
        <v>11</v>
      </c>
    </row>
    <row r="1406" spans="1:3" s="175" customFormat="1">
      <c r="A1406" s="172" t="s">
        <v>6234</v>
      </c>
      <c r="B1406" s="173" t="s">
        <v>6235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6236</v>
      </c>
      <c r="B1408" s="173" t="s">
        <v>6237</v>
      </c>
      <c r="C1408" s="175">
        <f t="shared" si="21"/>
        <v>11</v>
      </c>
    </row>
    <row r="1409" spans="1:3" s="175" customFormat="1">
      <c r="A1409" s="172" t="s">
        <v>6238</v>
      </c>
      <c r="B1409" s="173" t="s">
        <v>6239</v>
      </c>
      <c r="C1409" s="175">
        <f t="shared" si="21"/>
        <v>11</v>
      </c>
    </row>
    <row r="1410" spans="1:3" s="175" customFormat="1">
      <c r="A1410" s="172" t="s">
        <v>6240</v>
      </c>
      <c r="B1410" s="173" t="s">
        <v>6241</v>
      </c>
      <c r="C1410" s="175">
        <f t="shared" si="21"/>
        <v>11</v>
      </c>
    </row>
    <row r="1411" spans="1:3" s="175" customFormat="1">
      <c r="A1411" s="172" t="s">
        <v>6242</v>
      </c>
      <c r="B1411" s="173" t="s">
        <v>6243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6244</v>
      </c>
      <c r="B1413" s="173" t="s">
        <v>6245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6246</v>
      </c>
      <c r="B1418" s="173" t="s">
        <v>4600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6247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6248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6249</v>
      </c>
      <c r="B1428" s="173" t="s">
        <v>6250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6251</v>
      </c>
      <c r="B1431" s="173" t="s">
        <v>6227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6252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6253</v>
      </c>
      <c r="B1434" s="173" t="s">
        <v>6254</v>
      </c>
      <c r="C1434" s="175">
        <f t="shared" si="22"/>
        <v>11</v>
      </c>
    </row>
    <row r="1435" spans="1:3" s="175" customFormat="1">
      <c r="A1435" s="172" t="s">
        <v>6255</v>
      </c>
      <c r="B1435" s="173" t="s">
        <v>6256</v>
      </c>
      <c r="C1435" s="175">
        <f t="shared" si="22"/>
        <v>11</v>
      </c>
    </row>
    <row r="1436" spans="1:3" s="175" customFormat="1">
      <c r="A1436" s="172" t="s">
        <v>6257</v>
      </c>
      <c r="B1436" s="173" t="s">
        <v>6258</v>
      </c>
      <c r="C1436" s="175">
        <f t="shared" si="22"/>
        <v>11</v>
      </c>
    </row>
    <row r="1437" spans="1:3" s="175" customFormat="1">
      <c r="A1437" s="172" t="s">
        <v>6259</v>
      </c>
      <c r="B1437" s="173" t="s">
        <v>6260</v>
      </c>
      <c r="C1437" s="175">
        <f t="shared" si="22"/>
        <v>11</v>
      </c>
    </row>
    <row r="1438" spans="1:3" s="175" customFormat="1">
      <c r="A1438" s="172" t="s">
        <v>6261</v>
      </c>
      <c r="B1438" s="173" t="s">
        <v>6262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6263</v>
      </c>
      <c r="B1441" s="173" t="s">
        <v>6264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6265</v>
      </c>
      <c r="B1462" s="173" t="s">
        <v>6266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6267</v>
      </c>
      <c r="B1464" s="173" t="s">
        <v>6268</v>
      </c>
      <c r="C1464" s="175">
        <f t="shared" si="22"/>
        <v>11</v>
      </c>
    </row>
    <row r="1465" spans="1:3" s="175" customFormat="1">
      <c r="A1465" s="172" t="s">
        <v>6269</v>
      </c>
      <c r="B1465" s="173" t="s">
        <v>6270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6271</v>
      </c>
      <c r="B1482" s="173" t="s">
        <v>6272</v>
      </c>
      <c r="C1482" s="175">
        <f t="shared" si="23"/>
        <v>11</v>
      </c>
    </row>
    <row r="1483" spans="1:3" s="175" customFormat="1">
      <c r="A1483" s="172" t="s">
        <v>6273</v>
      </c>
      <c r="B1483" s="173" t="s">
        <v>6274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6275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6276</v>
      </c>
      <c r="B1508" s="173" t="s">
        <v>6277</v>
      </c>
      <c r="C1508" s="175">
        <f t="shared" si="23"/>
        <v>11</v>
      </c>
    </row>
    <row r="1509" spans="1:3" s="175" customFormat="1">
      <c r="A1509" s="172" t="s">
        <v>6278</v>
      </c>
      <c r="B1509" s="173" t="s">
        <v>6279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6280</v>
      </c>
      <c r="B1526" s="173" t="s">
        <v>6281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6282</v>
      </c>
      <c r="B1529" s="173" t="s">
        <v>6283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6284</v>
      </c>
      <c r="B1532" s="173" t="s">
        <v>6285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6286</v>
      </c>
      <c r="B1561" s="173" t="s">
        <v>6287</v>
      </c>
      <c r="C1561" s="175">
        <f t="shared" si="24"/>
        <v>11</v>
      </c>
    </row>
    <row r="1562" spans="1:3" s="175" customFormat="1">
      <c r="A1562" s="172" t="s">
        <v>6288</v>
      </c>
      <c r="B1562" s="173" t="s">
        <v>6289</v>
      </c>
      <c r="C1562" s="175">
        <f t="shared" si="24"/>
        <v>11</v>
      </c>
    </row>
    <row r="1563" spans="1:3" s="175" customFormat="1">
      <c r="A1563" s="172" t="s">
        <v>6290</v>
      </c>
      <c r="B1563" s="173" t="s">
        <v>6289</v>
      </c>
      <c r="C1563" s="175">
        <f t="shared" si="24"/>
        <v>11</v>
      </c>
    </row>
    <row r="1564" spans="1:3" s="175" customFormat="1">
      <c r="A1564" s="172" t="s">
        <v>6291</v>
      </c>
      <c r="B1564" s="173" t="s">
        <v>6292</v>
      </c>
      <c r="C1564" s="175">
        <f t="shared" si="24"/>
        <v>11</v>
      </c>
    </row>
    <row r="1565" spans="1:3" s="175" customFormat="1">
      <c r="A1565" s="172" t="s">
        <v>6293</v>
      </c>
      <c r="B1565" s="173" t="s">
        <v>6294</v>
      </c>
      <c r="C1565" s="175">
        <f t="shared" si="24"/>
        <v>11</v>
      </c>
    </row>
    <row r="1566" spans="1:3" s="175" customFormat="1">
      <c r="A1566" s="172" t="s">
        <v>6295</v>
      </c>
      <c r="B1566" s="173" t="s">
        <v>6296</v>
      </c>
      <c r="C1566" s="175">
        <f t="shared" si="24"/>
        <v>11</v>
      </c>
    </row>
    <row r="1567" spans="1:3" s="175" customFormat="1">
      <c r="A1567" s="172" t="s">
        <v>6297</v>
      </c>
      <c r="B1567" s="173" t="s">
        <v>6298</v>
      </c>
      <c r="C1567" s="175">
        <f t="shared" si="24"/>
        <v>11</v>
      </c>
    </row>
    <row r="1568" spans="1:3" s="175" customFormat="1">
      <c r="A1568" s="172" t="s">
        <v>6299</v>
      </c>
      <c r="B1568" s="173" t="s">
        <v>6300</v>
      </c>
      <c r="C1568" s="175">
        <f t="shared" si="24"/>
        <v>11</v>
      </c>
    </row>
    <row r="1569" spans="1:3" s="175" customFormat="1">
      <c r="A1569" s="172" t="s">
        <v>6301</v>
      </c>
      <c r="B1569" s="173" t="s">
        <v>6302</v>
      </c>
      <c r="C1569" s="175">
        <f t="shared" si="24"/>
        <v>11</v>
      </c>
    </row>
    <row r="1570" spans="1:3" s="175" customFormat="1">
      <c r="A1570" s="172" t="s">
        <v>6303</v>
      </c>
      <c r="B1570" s="173" t="s">
        <v>6304</v>
      </c>
      <c r="C1570" s="175">
        <f t="shared" si="24"/>
        <v>11</v>
      </c>
    </row>
    <row r="1571" spans="1:3" s="175" customFormat="1">
      <c r="A1571" s="172" t="s">
        <v>6305</v>
      </c>
      <c r="B1571" s="173" t="s">
        <v>6306</v>
      </c>
      <c r="C1571" s="175">
        <f t="shared" si="24"/>
        <v>11</v>
      </c>
    </row>
    <row r="1572" spans="1:3" s="175" customFormat="1">
      <c r="A1572" s="172" t="s">
        <v>6307</v>
      </c>
      <c r="B1572" s="173" t="s">
        <v>6308</v>
      </c>
      <c r="C1572" s="175">
        <f t="shared" si="24"/>
        <v>11</v>
      </c>
    </row>
    <row r="1573" spans="1:3" s="175" customFormat="1">
      <c r="A1573" s="172" t="s">
        <v>6309</v>
      </c>
      <c r="B1573" s="173" t="s">
        <v>6310</v>
      </c>
      <c r="C1573" s="175">
        <f t="shared" si="24"/>
        <v>11</v>
      </c>
    </row>
    <row r="1574" spans="1:3" s="175" customFormat="1">
      <c r="A1574" s="172" t="s">
        <v>6311</v>
      </c>
      <c r="B1574" s="173" t="s">
        <v>6312</v>
      </c>
      <c r="C1574" s="175">
        <f t="shared" si="24"/>
        <v>11</v>
      </c>
    </row>
    <row r="1575" spans="1:3" s="175" customFormat="1">
      <c r="A1575" s="172" t="s">
        <v>6313</v>
      </c>
      <c r="B1575" s="173" t="s">
        <v>6314</v>
      </c>
      <c r="C1575" s="175">
        <f t="shared" si="24"/>
        <v>11</v>
      </c>
    </row>
    <row r="1576" spans="1:3" s="175" customFormat="1">
      <c r="A1576" s="172" t="s">
        <v>6315</v>
      </c>
      <c r="B1576" s="173" t="s">
        <v>6316</v>
      </c>
      <c r="C1576" s="175">
        <f t="shared" si="24"/>
        <v>11</v>
      </c>
    </row>
    <row r="1577" spans="1:3" s="175" customFormat="1">
      <c r="A1577" s="172" t="s">
        <v>6317</v>
      </c>
      <c r="B1577" s="173" t="s">
        <v>6318</v>
      </c>
      <c r="C1577" s="175">
        <f t="shared" si="24"/>
        <v>11</v>
      </c>
    </row>
    <row r="1578" spans="1:3" s="175" customFormat="1">
      <c r="A1578" s="172" t="s">
        <v>6319</v>
      </c>
      <c r="B1578" s="173" t="s">
        <v>6320</v>
      </c>
      <c r="C1578" s="175">
        <f t="shared" si="24"/>
        <v>11</v>
      </c>
    </row>
    <row r="1579" spans="1:3" s="175" customFormat="1">
      <c r="A1579" s="172" t="s">
        <v>6321</v>
      </c>
      <c r="B1579" s="173" t="s">
        <v>6322</v>
      </c>
      <c r="C1579" s="175">
        <f t="shared" si="24"/>
        <v>11</v>
      </c>
    </row>
    <row r="1580" spans="1:3" s="175" customFormat="1">
      <c r="A1580" s="172" t="s">
        <v>6323</v>
      </c>
      <c r="B1580" s="173" t="s">
        <v>6324</v>
      </c>
      <c r="C1580" s="175">
        <f t="shared" si="24"/>
        <v>11</v>
      </c>
    </row>
    <row r="1581" spans="1:3" s="175" customFormat="1">
      <c r="A1581" s="172" t="s">
        <v>6325</v>
      </c>
      <c r="B1581" s="173" t="s">
        <v>6326</v>
      </c>
      <c r="C1581" s="175">
        <f t="shared" si="24"/>
        <v>11</v>
      </c>
    </row>
    <row r="1582" spans="1:3" s="175" customFormat="1">
      <c r="A1582" s="172" t="s">
        <v>6327</v>
      </c>
      <c r="B1582" s="173" t="s">
        <v>6328</v>
      </c>
      <c r="C1582" s="175">
        <f t="shared" si="24"/>
        <v>11</v>
      </c>
    </row>
    <row r="1583" spans="1:3" s="175" customFormat="1">
      <c r="A1583" s="172" t="s">
        <v>6329</v>
      </c>
      <c r="B1583" s="173" t="s">
        <v>6330</v>
      </c>
      <c r="C1583" s="175">
        <f t="shared" si="24"/>
        <v>11</v>
      </c>
    </row>
    <row r="1584" spans="1:3" s="175" customFormat="1">
      <c r="A1584" s="172" t="s">
        <v>6331</v>
      </c>
      <c r="B1584" s="173" t="s">
        <v>6332</v>
      </c>
      <c r="C1584" s="175">
        <f t="shared" si="24"/>
        <v>11</v>
      </c>
    </row>
    <row r="1585" spans="1:3" s="175" customFormat="1">
      <c r="A1585" s="172" t="s">
        <v>6333</v>
      </c>
      <c r="B1585" s="173" t="s">
        <v>6334</v>
      </c>
      <c r="C1585" s="175">
        <f t="shared" si="24"/>
        <v>11</v>
      </c>
    </row>
    <row r="1586" spans="1:3" s="175" customFormat="1">
      <c r="A1586" s="172" t="s">
        <v>6335</v>
      </c>
      <c r="B1586" s="173" t="s">
        <v>6336</v>
      </c>
      <c r="C1586" s="175">
        <f t="shared" si="24"/>
        <v>11</v>
      </c>
    </row>
    <row r="1587" spans="1:3" s="175" customFormat="1">
      <c r="A1587" s="172" t="s">
        <v>6337</v>
      </c>
      <c r="B1587" s="173" t="s">
        <v>6338</v>
      </c>
      <c r="C1587" s="175">
        <f t="shared" si="24"/>
        <v>11</v>
      </c>
    </row>
    <row r="1588" spans="1:3" s="175" customFormat="1">
      <c r="A1588" s="172" t="s">
        <v>6339</v>
      </c>
      <c r="B1588" s="173" t="s">
        <v>6340</v>
      </c>
      <c r="C1588" s="175">
        <f t="shared" si="24"/>
        <v>11</v>
      </c>
    </row>
    <row r="1589" spans="1:3" s="175" customFormat="1">
      <c r="A1589" s="172" t="s">
        <v>6341</v>
      </c>
      <c r="B1589" s="173" t="s">
        <v>6342</v>
      </c>
      <c r="C1589" s="175">
        <f t="shared" si="24"/>
        <v>11</v>
      </c>
    </row>
    <row r="1590" spans="1:3" s="175" customFormat="1">
      <c r="A1590" s="172" t="s">
        <v>6343</v>
      </c>
      <c r="B1590" s="173" t="s">
        <v>6344</v>
      </c>
      <c r="C1590" s="175">
        <f t="shared" si="24"/>
        <v>11</v>
      </c>
    </row>
    <row r="1591" spans="1:3" s="175" customFormat="1">
      <c r="A1591" s="172" t="s">
        <v>6345</v>
      </c>
      <c r="B1591" s="173" t="s">
        <v>6346</v>
      </c>
      <c r="C1591" s="175">
        <f t="shared" si="24"/>
        <v>11</v>
      </c>
    </row>
    <row r="1592" spans="1:3" s="175" customFormat="1">
      <c r="A1592" s="172" t="s">
        <v>6347</v>
      </c>
      <c r="B1592" s="173" t="s">
        <v>6348</v>
      </c>
      <c r="C1592" s="175">
        <f t="shared" si="24"/>
        <v>11</v>
      </c>
    </row>
    <row r="1593" spans="1:3" s="175" customFormat="1">
      <c r="A1593" s="172" t="s">
        <v>6349</v>
      </c>
      <c r="B1593" s="173" t="s">
        <v>6350</v>
      </c>
      <c r="C1593" s="175">
        <f t="shared" si="24"/>
        <v>11</v>
      </c>
    </row>
    <row r="1594" spans="1:3" s="175" customFormat="1">
      <c r="A1594" s="172" t="s">
        <v>6351</v>
      </c>
      <c r="B1594" s="173" t="s">
        <v>6352</v>
      </c>
      <c r="C1594" s="175">
        <f t="shared" si="24"/>
        <v>11</v>
      </c>
    </row>
    <row r="1595" spans="1:3" s="175" customFormat="1">
      <c r="A1595" s="172" t="s">
        <v>6353</v>
      </c>
      <c r="B1595" s="173" t="s">
        <v>6354</v>
      </c>
      <c r="C1595" s="175">
        <f t="shared" si="24"/>
        <v>11</v>
      </c>
    </row>
    <row r="1596" spans="1:3" s="175" customFormat="1">
      <c r="A1596" s="172" t="s">
        <v>6355</v>
      </c>
      <c r="B1596" s="173" t="s">
        <v>6356</v>
      </c>
      <c r="C1596" s="175">
        <f t="shared" si="24"/>
        <v>11</v>
      </c>
    </row>
    <row r="1597" spans="1:3" s="175" customFormat="1">
      <c r="A1597" s="172" t="s">
        <v>6357</v>
      </c>
      <c r="B1597" s="173" t="s">
        <v>6358</v>
      </c>
      <c r="C1597" s="175">
        <f t="shared" si="24"/>
        <v>11</v>
      </c>
    </row>
    <row r="1598" spans="1:3" s="175" customFormat="1">
      <c r="A1598" s="172" t="s">
        <v>6359</v>
      </c>
      <c r="B1598" s="173" t="s">
        <v>6360</v>
      </c>
      <c r="C1598" s="175">
        <f t="shared" si="24"/>
        <v>11</v>
      </c>
    </row>
    <row r="1599" spans="1:3" s="175" customFormat="1">
      <c r="A1599" s="172" t="s">
        <v>6361</v>
      </c>
      <c r="B1599" s="173" t="s">
        <v>6362</v>
      </c>
      <c r="C1599" s="175">
        <f t="shared" si="24"/>
        <v>11</v>
      </c>
    </row>
    <row r="1600" spans="1:3" s="175" customFormat="1">
      <c r="A1600" s="172" t="s">
        <v>6363</v>
      </c>
      <c r="B1600" s="173" t="s">
        <v>6364</v>
      </c>
      <c r="C1600" s="175">
        <f t="shared" si="24"/>
        <v>11</v>
      </c>
    </row>
    <row r="1601" spans="1:3" s="175" customFormat="1">
      <c r="A1601" s="172" t="s">
        <v>6365</v>
      </c>
      <c r="B1601" s="173" t="s">
        <v>6366</v>
      </c>
      <c r="C1601" s="175">
        <f t="shared" si="24"/>
        <v>11</v>
      </c>
    </row>
    <row r="1602" spans="1:3" s="175" customFormat="1">
      <c r="A1602" s="172" t="s">
        <v>6367</v>
      </c>
      <c r="B1602" s="173" t="s">
        <v>6368</v>
      </c>
      <c r="C1602" s="175">
        <f t="shared" si="24"/>
        <v>11</v>
      </c>
    </row>
    <row r="1603" spans="1:3" s="175" customFormat="1">
      <c r="A1603" s="172" t="s">
        <v>6369</v>
      </c>
      <c r="B1603" s="173" t="s">
        <v>6360</v>
      </c>
      <c r="C1603" s="175">
        <f t="shared" si="24"/>
        <v>11</v>
      </c>
    </row>
    <row r="1604" spans="1:3" s="175" customFormat="1">
      <c r="A1604" s="172" t="s">
        <v>6370</v>
      </c>
      <c r="B1604" s="173" t="s">
        <v>6371</v>
      </c>
      <c r="C1604" s="175">
        <f t="shared" si="24"/>
        <v>11</v>
      </c>
    </row>
    <row r="1605" spans="1:3" s="175" customFormat="1">
      <c r="A1605" s="172" t="s">
        <v>6372</v>
      </c>
      <c r="B1605" s="173" t="s">
        <v>6373</v>
      </c>
      <c r="C1605" s="175">
        <f t="shared" si="24"/>
        <v>11</v>
      </c>
    </row>
    <row r="1606" spans="1:3" s="175" customFormat="1">
      <c r="A1606" s="172" t="s">
        <v>6374</v>
      </c>
      <c r="B1606" s="173" t="s">
        <v>6375</v>
      </c>
      <c r="C1606" s="175">
        <f t="shared" ref="C1606:C1669" si="25">LEN(A1606)</f>
        <v>11</v>
      </c>
    </row>
    <row r="1607" spans="1:3" s="175" customFormat="1">
      <c r="A1607" s="172" t="s">
        <v>6376</v>
      </c>
      <c r="B1607" s="173" t="s">
        <v>6377</v>
      </c>
      <c r="C1607" s="175">
        <f t="shared" si="25"/>
        <v>11</v>
      </c>
    </row>
    <row r="1608" spans="1:3" s="175" customFormat="1">
      <c r="A1608" s="172" t="s">
        <v>6378</v>
      </c>
      <c r="B1608" s="173" t="s">
        <v>6379</v>
      </c>
      <c r="C1608" s="175">
        <f t="shared" si="25"/>
        <v>11</v>
      </c>
    </row>
    <row r="1609" spans="1:3" s="175" customFormat="1">
      <c r="A1609" s="172" t="s">
        <v>6380</v>
      </c>
      <c r="B1609" s="173" t="s">
        <v>6381</v>
      </c>
      <c r="C1609" s="175">
        <f t="shared" si="25"/>
        <v>11</v>
      </c>
    </row>
    <row r="1610" spans="1:3" s="175" customFormat="1">
      <c r="A1610" s="172" t="s">
        <v>6382</v>
      </c>
      <c r="B1610" s="173" t="s">
        <v>6383</v>
      </c>
      <c r="C1610" s="175">
        <f t="shared" si="25"/>
        <v>11</v>
      </c>
    </row>
    <row r="1611" spans="1:3" s="175" customFormat="1">
      <c r="A1611" s="172" t="s">
        <v>6384</v>
      </c>
      <c r="B1611" s="173" t="s">
        <v>6385</v>
      </c>
      <c r="C1611" s="175">
        <f t="shared" si="25"/>
        <v>11</v>
      </c>
    </row>
    <row r="1612" spans="1:3" s="175" customFormat="1">
      <c r="A1612" s="172" t="s">
        <v>6386</v>
      </c>
      <c r="B1612" s="173" t="s">
        <v>6387</v>
      </c>
      <c r="C1612" s="175">
        <f t="shared" si="25"/>
        <v>11</v>
      </c>
    </row>
    <row r="1613" spans="1:3" s="175" customFormat="1">
      <c r="A1613" s="172" t="s">
        <v>6388</v>
      </c>
      <c r="B1613" s="173" t="s">
        <v>6389</v>
      </c>
      <c r="C1613" s="175">
        <f t="shared" si="25"/>
        <v>11</v>
      </c>
    </row>
    <row r="1614" spans="1:3" s="175" customFormat="1">
      <c r="A1614" s="172" t="s">
        <v>6390</v>
      </c>
      <c r="B1614" s="173" t="s">
        <v>6391</v>
      </c>
      <c r="C1614" s="175">
        <f t="shared" si="25"/>
        <v>11</v>
      </c>
    </row>
    <row r="1615" spans="1:3" s="175" customFormat="1">
      <c r="A1615" s="172" t="s">
        <v>6392</v>
      </c>
      <c r="B1615" s="173" t="s">
        <v>6393</v>
      </c>
      <c r="C1615" s="175">
        <f t="shared" si="25"/>
        <v>11</v>
      </c>
    </row>
    <row r="1616" spans="1:3" s="175" customFormat="1">
      <c r="A1616" s="172" t="s">
        <v>6394</v>
      </c>
      <c r="B1616" s="173" t="s">
        <v>6395</v>
      </c>
      <c r="C1616" s="175">
        <f t="shared" si="25"/>
        <v>11</v>
      </c>
    </row>
    <row r="1617" spans="1:3" s="175" customFormat="1">
      <c r="A1617" s="172" t="s">
        <v>6396</v>
      </c>
      <c r="B1617" s="173" t="s">
        <v>6397</v>
      </c>
      <c r="C1617" s="175">
        <f t="shared" si="25"/>
        <v>11</v>
      </c>
    </row>
    <row r="1618" spans="1:3" s="175" customFormat="1">
      <c r="A1618" s="172" t="s">
        <v>6398</v>
      </c>
      <c r="B1618" s="173" t="s">
        <v>6399</v>
      </c>
      <c r="C1618" s="175">
        <f t="shared" si="25"/>
        <v>11</v>
      </c>
    </row>
    <row r="1619" spans="1:3" s="175" customFormat="1">
      <c r="A1619" s="172" t="s">
        <v>6400</v>
      </c>
      <c r="B1619" s="173" t="s">
        <v>6401</v>
      </c>
      <c r="C1619" s="175">
        <f t="shared" si="25"/>
        <v>11</v>
      </c>
    </row>
    <row r="1620" spans="1:3" s="175" customFormat="1">
      <c r="A1620" s="172" t="s">
        <v>6402</v>
      </c>
      <c r="B1620" s="173" t="s">
        <v>6403</v>
      </c>
      <c r="C1620" s="175">
        <f t="shared" si="25"/>
        <v>11</v>
      </c>
    </row>
    <row r="1621" spans="1:3" s="175" customFormat="1">
      <c r="A1621" s="172" t="s">
        <v>6404</v>
      </c>
      <c r="B1621" s="173" t="s">
        <v>6405</v>
      </c>
      <c r="C1621" s="175">
        <f t="shared" si="25"/>
        <v>11</v>
      </c>
    </row>
    <row r="1622" spans="1:3" s="175" customFormat="1">
      <c r="A1622" s="172" t="s">
        <v>6406</v>
      </c>
      <c r="B1622" s="173" t="s">
        <v>6407</v>
      </c>
      <c r="C1622" s="175">
        <f t="shared" si="25"/>
        <v>11</v>
      </c>
    </row>
    <row r="1623" spans="1:3" s="175" customFormat="1">
      <c r="A1623" s="172" t="s">
        <v>6408</v>
      </c>
      <c r="B1623" s="173" t="s">
        <v>6409</v>
      </c>
      <c r="C1623" s="175">
        <f t="shared" si="25"/>
        <v>11</v>
      </c>
    </row>
    <row r="1624" spans="1:3" s="175" customFormat="1">
      <c r="A1624" s="172" t="s">
        <v>6410</v>
      </c>
      <c r="B1624" s="173" t="s">
        <v>6411</v>
      </c>
      <c r="C1624" s="175">
        <f t="shared" si="25"/>
        <v>11</v>
      </c>
    </row>
    <row r="1625" spans="1:3" s="175" customFormat="1">
      <c r="A1625" s="172" t="s">
        <v>6412</v>
      </c>
      <c r="B1625" s="173" t="s">
        <v>6413</v>
      </c>
      <c r="C1625" s="175">
        <f t="shared" si="25"/>
        <v>11</v>
      </c>
    </row>
    <row r="1626" spans="1:3" s="175" customFormat="1">
      <c r="A1626" s="172" t="s">
        <v>6414</v>
      </c>
      <c r="B1626" s="173" t="s">
        <v>6415</v>
      </c>
      <c r="C1626" s="175">
        <f t="shared" si="25"/>
        <v>11</v>
      </c>
    </row>
    <row r="1627" spans="1:3" s="175" customFormat="1">
      <c r="A1627" s="172" t="s">
        <v>6416</v>
      </c>
      <c r="B1627" s="173" t="s">
        <v>6417</v>
      </c>
      <c r="C1627" s="175">
        <f t="shared" si="25"/>
        <v>11</v>
      </c>
    </row>
    <row r="1628" spans="1:3" s="175" customFormat="1">
      <c r="A1628" s="172" t="s">
        <v>6418</v>
      </c>
      <c r="B1628" s="173" t="s">
        <v>6419</v>
      </c>
      <c r="C1628" s="175">
        <f t="shared" si="25"/>
        <v>11</v>
      </c>
    </row>
    <row r="1629" spans="1:3" s="175" customFormat="1">
      <c r="A1629" s="172" t="s">
        <v>6420</v>
      </c>
      <c r="B1629" s="173" t="s">
        <v>6421</v>
      </c>
      <c r="C1629" s="175">
        <f t="shared" si="25"/>
        <v>11</v>
      </c>
    </row>
    <row r="1630" spans="1:3" s="175" customFormat="1">
      <c r="A1630" s="172" t="s">
        <v>6422</v>
      </c>
      <c r="B1630" s="173" t="s">
        <v>6423</v>
      </c>
      <c r="C1630" s="175">
        <f t="shared" si="25"/>
        <v>11</v>
      </c>
    </row>
    <row r="1631" spans="1:3" s="175" customFormat="1">
      <c r="A1631" s="172" t="s">
        <v>6424</v>
      </c>
      <c r="B1631" s="173" t="s">
        <v>6425</v>
      </c>
      <c r="C1631" s="175">
        <f t="shared" si="25"/>
        <v>11</v>
      </c>
    </row>
    <row r="1632" spans="1:3" s="175" customFormat="1">
      <c r="A1632" s="172" t="s">
        <v>6426</v>
      </c>
      <c r="B1632" s="173" t="s">
        <v>6427</v>
      </c>
      <c r="C1632" s="175">
        <f t="shared" si="25"/>
        <v>11</v>
      </c>
    </row>
    <row r="1633" spans="1:3" s="175" customFormat="1">
      <c r="A1633" s="172" t="s">
        <v>6428</v>
      </c>
      <c r="B1633" s="173" t="s">
        <v>6429</v>
      </c>
      <c r="C1633" s="175">
        <f t="shared" si="25"/>
        <v>11</v>
      </c>
    </row>
    <row r="1634" spans="1:3" s="175" customFormat="1">
      <c r="A1634" s="172" t="s">
        <v>6430</v>
      </c>
      <c r="B1634" s="173" t="s">
        <v>6431</v>
      </c>
      <c r="C1634" s="175">
        <f t="shared" si="25"/>
        <v>11</v>
      </c>
    </row>
    <row r="1635" spans="1:3" s="175" customFormat="1">
      <c r="A1635" s="172" t="s">
        <v>6432</v>
      </c>
      <c r="B1635" s="173" t="s">
        <v>6433</v>
      </c>
      <c r="C1635" s="175">
        <f t="shared" si="25"/>
        <v>11</v>
      </c>
    </row>
    <row r="1636" spans="1:3" s="175" customFormat="1">
      <c r="A1636" s="172" t="s">
        <v>6434</v>
      </c>
      <c r="B1636" s="173" t="s">
        <v>6435</v>
      </c>
      <c r="C1636" s="175">
        <f t="shared" si="25"/>
        <v>11</v>
      </c>
    </row>
    <row r="1637" spans="1:3" s="175" customFormat="1">
      <c r="A1637" s="172" t="s">
        <v>6436</v>
      </c>
      <c r="B1637" s="173" t="s">
        <v>6437</v>
      </c>
      <c r="C1637" s="175">
        <f t="shared" si="25"/>
        <v>11</v>
      </c>
    </row>
    <row r="1638" spans="1:3" s="175" customFormat="1">
      <c r="A1638" s="172" t="s">
        <v>6438</v>
      </c>
      <c r="B1638" s="173" t="s">
        <v>6439</v>
      </c>
      <c r="C1638" s="175">
        <f t="shared" si="25"/>
        <v>11</v>
      </c>
    </row>
    <row r="1639" spans="1:3" s="175" customFormat="1">
      <c r="A1639" s="172" t="s">
        <v>6440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6441</v>
      </c>
      <c r="B1640" s="173" t="s">
        <v>6442</v>
      </c>
      <c r="C1640" s="175">
        <f t="shared" si="25"/>
        <v>11</v>
      </c>
    </row>
    <row r="1641" spans="1:3" s="175" customFormat="1">
      <c r="A1641" s="172" t="s">
        <v>6443</v>
      </c>
      <c r="B1641" s="173" t="s">
        <v>6444</v>
      </c>
      <c r="C1641" s="175">
        <f t="shared" si="25"/>
        <v>11</v>
      </c>
    </row>
    <row r="1642" spans="1:3" s="175" customFormat="1">
      <c r="A1642" s="172" t="s">
        <v>6445</v>
      </c>
      <c r="B1642" s="173" t="s">
        <v>6446</v>
      </c>
      <c r="C1642" s="175">
        <f t="shared" si="25"/>
        <v>11</v>
      </c>
    </row>
    <row r="1643" spans="1:3" s="175" customFormat="1">
      <c r="A1643" s="172" t="s">
        <v>6447</v>
      </c>
      <c r="B1643" s="173" t="s">
        <v>6448</v>
      </c>
      <c r="C1643" s="175">
        <f t="shared" si="25"/>
        <v>11</v>
      </c>
    </row>
    <row r="1644" spans="1:3" s="175" customFormat="1">
      <c r="A1644" s="172" t="s">
        <v>6449</v>
      </c>
      <c r="B1644" s="173" t="s">
        <v>6450</v>
      </c>
      <c r="C1644" s="175">
        <f t="shared" si="25"/>
        <v>11</v>
      </c>
    </row>
    <row r="1645" spans="1:3" s="175" customFormat="1">
      <c r="A1645" s="172" t="s">
        <v>6451</v>
      </c>
      <c r="B1645" s="173" t="s">
        <v>6452</v>
      </c>
      <c r="C1645" s="175">
        <f t="shared" si="25"/>
        <v>11</v>
      </c>
    </row>
    <row r="1646" spans="1:3" s="175" customFormat="1">
      <c r="A1646" s="172" t="s">
        <v>6453</v>
      </c>
      <c r="B1646" s="173" t="s">
        <v>6268</v>
      </c>
      <c r="C1646" s="175">
        <f t="shared" si="25"/>
        <v>11</v>
      </c>
    </row>
    <row r="1647" spans="1:3" s="175" customFormat="1">
      <c r="A1647" s="172" t="s">
        <v>6454</v>
      </c>
      <c r="B1647" s="173" t="s">
        <v>6455</v>
      </c>
      <c r="C1647" s="175">
        <f t="shared" si="25"/>
        <v>11</v>
      </c>
    </row>
    <row r="1648" spans="1:3" s="175" customFormat="1">
      <c r="A1648" s="172" t="s">
        <v>6456</v>
      </c>
      <c r="B1648" s="173" t="s">
        <v>6457</v>
      </c>
      <c r="C1648" s="175">
        <f t="shared" si="25"/>
        <v>11</v>
      </c>
    </row>
    <row r="1649" spans="1:3" s="175" customFormat="1">
      <c r="A1649" s="172" t="s">
        <v>6458</v>
      </c>
      <c r="B1649" s="173" t="s">
        <v>6459</v>
      </c>
      <c r="C1649" s="175">
        <f t="shared" si="25"/>
        <v>11</v>
      </c>
    </row>
    <row r="1650" spans="1:3" s="175" customFormat="1">
      <c r="A1650" s="172" t="s">
        <v>6460</v>
      </c>
      <c r="B1650" s="173" t="s">
        <v>6461</v>
      </c>
      <c r="C1650" s="175">
        <f t="shared" si="25"/>
        <v>11</v>
      </c>
    </row>
    <row r="1651" spans="1:3" s="175" customFormat="1">
      <c r="A1651" s="172" t="s">
        <v>6462</v>
      </c>
      <c r="B1651" s="173" t="s">
        <v>6463</v>
      </c>
      <c r="C1651" s="175">
        <f t="shared" si="25"/>
        <v>11</v>
      </c>
    </row>
    <row r="1652" spans="1:3" s="175" customFormat="1">
      <c r="A1652" s="172" t="s">
        <v>6464</v>
      </c>
      <c r="B1652" s="173" t="s">
        <v>6465</v>
      </c>
      <c r="C1652" s="175">
        <f t="shared" si="25"/>
        <v>11</v>
      </c>
    </row>
    <row r="1653" spans="1:3" s="175" customFormat="1">
      <c r="A1653" s="172" t="s">
        <v>6466</v>
      </c>
      <c r="B1653" s="173" t="s">
        <v>6467</v>
      </c>
      <c r="C1653" s="175">
        <f t="shared" si="25"/>
        <v>11</v>
      </c>
    </row>
    <row r="1654" spans="1:3" s="175" customFormat="1">
      <c r="A1654" s="172" t="s">
        <v>6468</v>
      </c>
      <c r="B1654" s="173" t="s">
        <v>6469</v>
      </c>
      <c r="C1654" s="175">
        <f t="shared" si="25"/>
        <v>11</v>
      </c>
    </row>
    <row r="1655" spans="1:3" s="175" customFormat="1">
      <c r="A1655" s="172" t="s">
        <v>6470</v>
      </c>
      <c r="B1655" s="173" t="s">
        <v>6471</v>
      </c>
      <c r="C1655" s="175">
        <f t="shared" si="25"/>
        <v>11</v>
      </c>
    </row>
    <row r="1656" spans="1:3" s="175" customFormat="1">
      <c r="A1656" s="172" t="s">
        <v>6472</v>
      </c>
      <c r="B1656" s="173" t="s">
        <v>6473</v>
      </c>
      <c r="C1656" s="175">
        <f t="shared" si="25"/>
        <v>11</v>
      </c>
    </row>
    <row r="1657" spans="1:3" s="175" customFormat="1">
      <c r="A1657" s="172" t="s">
        <v>6474</v>
      </c>
      <c r="B1657" s="173" t="s">
        <v>6475</v>
      </c>
      <c r="C1657" s="175">
        <f t="shared" si="25"/>
        <v>11</v>
      </c>
    </row>
    <row r="1658" spans="1:3" s="175" customFormat="1">
      <c r="A1658" s="172" t="s">
        <v>6476</v>
      </c>
      <c r="B1658" s="173" t="s">
        <v>6477</v>
      </c>
      <c r="C1658" s="175">
        <f t="shared" si="25"/>
        <v>11</v>
      </c>
    </row>
    <row r="1659" spans="1:3" s="175" customFormat="1">
      <c r="A1659" s="172" t="s">
        <v>6478</v>
      </c>
      <c r="B1659" s="173" t="s">
        <v>6479</v>
      </c>
      <c r="C1659" s="175">
        <f t="shared" si="25"/>
        <v>11</v>
      </c>
    </row>
    <row r="1660" spans="1:3" s="175" customFormat="1">
      <c r="A1660" s="172" t="s">
        <v>6480</v>
      </c>
      <c r="B1660" s="173" t="s">
        <v>6481</v>
      </c>
      <c r="C1660" s="175">
        <f t="shared" si="25"/>
        <v>11</v>
      </c>
    </row>
    <row r="1661" spans="1:3" s="175" customFormat="1">
      <c r="A1661" s="172" t="s">
        <v>6482</v>
      </c>
      <c r="B1661" s="173" t="s">
        <v>6483</v>
      </c>
      <c r="C1661" s="175">
        <f t="shared" si="25"/>
        <v>11</v>
      </c>
    </row>
    <row r="1662" spans="1:3" s="175" customFormat="1">
      <c r="A1662" s="172" t="s">
        <v>6484</v>
      </c>
      <c r="B1662" s="173" t="s">
        <v>6485</v>
      </c>
      <c r="C1662" s="175">
        <f t="shared" si="25"/>
        <v>11</v>
      </c>
    </row>
    <row r="1663" spans="1:3" s="175" customFormat="1">
      <c r="A1663" s="172" t="s">
        <v>6486</v>
      </c>
      <c r="B1663" s="173" t="s">
        <v>6487</v>
      </c>
      <c r="C1663" s="175">
        <f t="shared" si="25"/>
        <v>11</v>
      </c>
    </row>
    <row r="1664" spans="1:3" s="175" customFormat="1">
      <c r="A1664" s="172" t="s">
        <v>6488</v>
      </c>
      <c r="B1664" s="173" t="s">
        <v>6489</v>
      </c>
      <c r="C1664" s="175">
        <f t="shared" si="25"/>
        <v>11</v>
      </c>
    </row>
    <row r="1665" spans="1:3" s="175" customFormat="1">
      <c r="A1665" s="172" t="s">
        <v>6490</v>
      </c>
      <c r="B1665" s="173" t="s">
        <v>6491</v>
      </c>
      <c r="C1665" s="175">
        <f t="shared" si="25"/>
        <v>11</v>
      </c>
    </row>
    <row r="1666" spans="1:3" s="175" customFormat="1">
      <c r="A1666" s="172" t="s">
        <v>6492</v>
      </c>
      <c r="B1666" s="173" t="s">
        <v>6493</v>
      </c>
      <c r="C1666" s="175">
        <f t="shared" si="25"/>
        <v>11</v>
      </c>
    </row>
    <row r="1667" spans="1:3" s="175" customFormat="1">
      <c r="A1667" s="172" t="s">
        <v>6494</v>
      </c>
      <c r="B1667" s="173" t="s">
        <v>6493</v>
      </c>
      <c r="C1667" s="175">
        <f t="shared" si="25"/>
        <v>11</v>
      </c>
    </row>
    <row r="1668" spans="1:3" s="175" customFormat="1">
      <c r="A1668" s="172" t="s">
        <v>6495</v>
      </c>
      <c r="B1668" s="173" t="s">
        <v>6496</v>
      </c>
      <c r="C1668" s="175">
        <f t="shared" si="25"/>
        <v>11</v>
      </c>
    </row>
    <row r="1669" spans="1:3" s="175" customFormat="1">
      <c r="A1669" s="172" t="s">
        <v>6497</v>
      </c>
      <c r="B1669" s="173" t="s">
        <v>6498</v>
      </c>
      <c r="C1669" s="175">
        <f t="shared" si="25"/>
        <v>11</v>
      </c>
    </row>
    <row r="1670" spans="1:3" s="175" customFormat="1">
      <c r="A1670" s="172" t="s">
        <v>6499</v>
      </c>
      <c r="B1670" s="173" t="s">
        <v>6500</v>
      </c>
      <c r="C1670" s="175">
        <f t="shared" ref="C1670:C1733" si="26">LEN(A1670)</f>
        <v>11</v>
      </c>
    </row>
    <row r="1671" spans="1:3" s="175" customFormat="1">
      <c r="A1671" s="172" t="s">
        <v>6501</v>
      </c>
      <c r="B1671" s="173" t="s">
        <v>6502</v>
      </c>
      <c r="C1671" s="175">
        <f t="shared" si="26"/>
        <v>11</v>
      </c>
    </row>
    <row r="1672" spans="1:3" s="175" customFormat="1">
      <c r="A1672" s="172" t="s">
        <v>6503</v>
      </c>
      <c r="B1672" s="173" t="s">
        <v>6504</v>
      </c>
      <c r="C1672" s="175">
        <f t="shared" si="26"/>
        <v>11</v>
      </c>
    </row>
    <row r="1673" spans="1:3" s="175" customFormat="1">
      <c r="A1673" s="172" t="s">
        <v>6505</v>
      </c>
      <c r="B1673" s="173" t="s">
        <v>6506</v>
      </c>
      <c r="C1673" s="175">
        <f t="shared" si="26"/>
        <v>11</v>
      </c>
    </row>
    <row r="1674" spans="1:3" s="175" customFormat="1">
      <c r="A1674" s="172" t="s">
        <v>6507</v>
      </c>
      <c r="B1674" s="173" t="s">
        <v>6508</v>
      </c>
      <c r="C1674" s="175">
        <f t="shared" si="26"/>
        <v>11</v>
      </c>
    </row>
    <row r="1675" spans="1:3" s="175" customFormat="1">
      <c r="A1675" s="172" t="s">
        <v>6509</v>
      </c>
      <c r="B1675" s="173" t="s">
        <v>6510</v>
      </c>
      <c r="C1675" s="175">
        <f t="shared" si="26"/>
        <v>11</v>
      </c>
    </row>
    <row r="1676" spans="1:3" s="175" customFormat="1">
      <c r="A1676" s="172" t="s">
        <v>6511</v>
      </c>
      <c r="B1676" s="173" t="s">
        <v>6512</v>
      </c>
      <c r="C1676" s="175">
        <f t="shared" si="26"/>
        <v>11</v>
      </c>
    </row>
    <row r="1677" spans="1:3" s="175" customFormat="1">
      <c r="A1677" s="172" t="s">
        <v>6513</v>
      </c>
      <c r="B1677" s="173" t="s">
        <v>6514</v>
      </c>
      <c r="C1677" s="175">
        <f t="shared" si="26"/>
        <v>11</v>
      </c>
    </row>
    <row r="1678" spans="1:3" s="175" customFormat="1">
      <c r="A1678" s="172" t="s">
        <v>6515</v>
      </c>
      <c r="B1678" s="173" t="s">
        <v>6516</v>
      </c>
      <c r="C1678" s="175">
        <f t="shared" si="26"/>
        <v>11</v>
      </c>
    </row>
    <row r="1679" spans="1:3" s="175" customFormat="1">
      <c r="A1679" s="172" t="s">
        <v>6517</v>
      </c>
      <c r="B1679" s="173" t="s">
        <v>6518</v>
      </c>
      <c r="C1679" s="175">
        <f t="shared" si="26"/>
        <v>11</v>
      </c>
    </row>
    <row r="1680" spans="1:3" s="175" customFormat="1">
      <c r="A1680" s="172" t="s">
        <v>6519</v>
      </c>
      <c r="B1680" s="173" t="s">
        <v>6520</v>
      </c>
      <c r="C1680" s="175">
        <f t="shared" si="26"/>
        <v>11</v>
      </c>
    </row>
    <row r="1681" spans="1:3" s="175" customFormat="1">
      <c r="A1681" s="172" t="s">
        <v>6521</v>
      </c>
      <c r="B1681" s="173" t="s">
        <v>6522</v>
      </c>
      <c r="C1681" s="175">
        <f t="shared" si="26"/>
        <v>11</v>
      </c>
    </row>
    <row r="1682" spans="1:3" s="175" customFormat="1">
      <c r="A1682" s="172" t="s">
        <v>6523</v>
      </c>
      <c r="B1682" s="173" t="s">
        <v>6524</v>
      </c>
      <c r="C1682" s="175">
        <f t="shared" si="26"/>
        <v>11</v>
      </c>
    </row>
    <row r="1683" spans="1:3" s="175" customFormat="1">
      <c r="A1683" s="172" t="s">
        <v>6525</v>
      </c>
      <c r="B1683" s="173" t="s">
        <v>6285</v>
      </c>
      <c r="C1683" s="175">
        <f t="shared" si="26"/>
        <v>11</v>
      </c>
    </row>
    <row r="1684" spans="1:3" s="175" customFormat="1">
      <c r="A1684" s="172" t="s">
        <v>6526</v>
      </c>
      <c r="B1684" s="173" t="s">
        <v>6527</v>
      </c>
      <c r="C1684" s="175">
        <f t="shared" si="26"/>
        <v>11</v>
      </c>
    </row>
    <row r="1685" spans="1:3" s="175" customFormat="1">
      <c r="A1685" s="172" t="s">
        <v>6528</v>
      </c>
      <c r="B1685" s="173" t="s">
        <v>6529</v>
      </c>
      <c r="C1685" s="175">
        <f t="shared" si="26"/>
        <v>11</v>
      </c>
    </row>
    <row r="1686" spans="1:3" s="175" customFormat="1">
      <c r="A1686" s="172" t="s">
        <v>6530</v>
      </c>
      <c r="B1686" s="173" t="s">
        <v>6531</v>
      </c>
      <c r="C1686" s="175">
        <f t="shared" si="26"/>
        <v>11</v>
      </c>
    </row>
    <row r="1687" spans="1:3" s="175" customFormat="1">
      <c r="A1687" s="172" t="s">
        <v>6532</v>
      </c>
      <c r="B1687" s="173" t="s">
        <v>6533</v>
      </c>
      <c r="C1687" s="175">
        <f t="shared" si="26"/>
        <v>11</v>
      </c>
    </row>
    <row r="1688" spans="1:3" s="175" customFormat="1">
      <c r="A1688" s="172" t="s">
        <v>6534</v>
      </c>
      <c r="B1688" s="173" t="s">
        <v>6535</v>
      </c>
      <c r="C1688" s="175">
        <f t="shared" si="26"/>
        <v>11</v>
      </c>
    </row>
    <row r="1689" spans="1:3" s="175" customFormat="1">
      <c r="A1689" s="172" t="s">
        <v>6536</v>
      </c>
      <c r="B1689" s="173" t="s">
        <v>6537</v>
      </c>
      <c r="C1689" s="175">
        <f t="shared" si="26"/>
        <v>11</v>
      </c>
    </row>
    <row r="1690" spans="1:3" s="175" customFormat="1">
      <c r="A1690" s="172" t="s">
        <v>6538</v>
      </c>
      <c r="B1690" s="173" t="s">
        <v>6539</v>
      </c>
      <c r="C1690" s="175">
        <f t="shared" si="26"/>
        <v>11</v>
      </c>
    </row>
    <row r="1691" spans="1:3" s="175" customFormat="1">
      <c r="A1691" s="172" t="s">
        <v>6540</v>
      </c>
      <c r="B1691" s="173" t="s">
        <v>6541</v>
      </c>
      <c r="C1691" s="175">
        <f t="shared" si="26"/>
        <v>11</v>
      </c>
    </row>
    <row r="1692" spans="1:3" s="175" customFormat="1">
      <c r="A1692" s="172" t="s">
        <v>6542</v>
      </c>
      <c r="B1692" s="173" t="s">
        <v>6543</v>
      </c>
      <c r="C1692" s="175">
        <f t="shared" si="26"/>
        <v>11</v>
      </c>
    </row>
    <row r="1693" spans="1:3" s="175" customFormat="1">
      <c r="A1693" s="172" t="s">
        <v>6544</v>
      </c>
      <c r="B1693" s="173" t="s">
        <v>6250</v>
      </c>
      <c r="C1693" s="175">
        <f t="shared" si="26"/>
        <v>11</v>
      </c>
    </row>
    <row r="1694" spans="1:3" s="175" customFormat="1">
      <c r="A1694" s="172" t="s">
        <v>6545</v>
      </c>
      <c r="B1694" s="173" t="s">
        <v>6537</v>
      </c>
      <c r="C1694" s="175">
        <f t="shared" si="26"/>
        <v>11</v>
      </c>
    </row>
    <row r="1695" spans="1:3" s="175" customFormat="1">
      <c r="A1695" s="172" t="s">
        <v>6546</v>
      </c>
      <c r="B1695" s="173" t="s">
        <v>6539</v>
      </c>
      <c r="C1695" s="175">
        <f t="shared" si="26"/>
        <v>11</v>
      </c>
    </row>
    <row r="1696" spans="1:3" s="175" customFormat="1">
      <c r="A1696" s="172" t="s">
        <v>6547</v>
      </c>
      <c r="B1696" s="173" t="s">
        <v>6541</v>
      </c>
      <c r="C1696" s="175">
        <f t="shared" si="26"/>
        <v>11</v>
      </c>
    </row>
    <row r="1697" spans="1:3" s="175" customFormat="1">
      <c r="A1697" s="172" t="s">
        <v>6548</v>
      </c>
      <c r="B1697" s="173" t="s">
        <v>6543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6549</v>
      </c>
      <c r="B1700" s="173" t="s">
        <v>6550</v>
      </c>
      <c r="C1700" s="175">
        <f t="shared" si="26"/>
        <v>11</v>
      </c>
    </row>
    <row r="1701" spans="1:3" s="175" customFormat="1">
      <c r="A1701" s="172" t="s">
        <v>6551</v>
      </c>
      <c r="B1701" s="173" t="s">
        <v>6552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6553</v>
      </c>
      <c r="B1703" s="173" t="s">
        <v>6554</v>
      </c>
      <c r="C1703" s="175">
        <f t="shared" si="26"/>
        <v>11</v>
      </c>
    </row>
    <row r="1704" spans="1:3" s="175" customFormat="1">
      <c r="A1704" s="172" t="s">
        <v>6555</v>
      </c>
      <c r="B1704" s="173" t="s">
        <v>6556</v>
      </c>
      <c r="C1704" s="175">
        <f t="shared" si="26"/>
        <v>11</v>
      </c>
    </row>
    <row r="1705" spans="1:3" s="175" customFormat="1">
      <c r="A1705" s="172" t="s">
        <v>6557</v>
      </c>
      <c r="B1705" s="173" t="s">
        <v>6558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6559</v>
      </c>
      <c r="B1709" s="173" t="s">
        <v>6560</v>
      </c>
      <c r="C1709" s="175">
        <f t="shared" si="26"/>
        <v>11</v>
      </c>
    </row>
    <row r="1710" spans="1:3" s="175" customFormat="1">
      <c r="A1710" s="172" t="s">
        <v>6561</v>
      </c>
      <c r="B1710" s="173" t="s">
        <v>6562</v>
      </c>
      <c r="C1710" s="175">
        <f t="shared" si="26"/>
        <v>11</v>
      </c>
    </row>
    <row r="1711" spans="1:3" s="175" customFormat="1">
      <c r="A1711" s="172" t="s">
        <v>6563</v>
      </c>
      <c r="B1711" s="173" t="s">
        <v>6564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6565</v>
      </c>
      <c r="B1714" s="173" t="s">
        <v>6566</v>
      </c>
      <c r="C1714" s="175">
        <f t="shared" si="26"/>
        <v>11</v>
      </c>
    </row>
    <row r="1715" spans="1:3" s="175" customFormat="1">
      <c r="A1715" s="172" t="s">
        <v>6567</v>
      </c>
      <c r="B1715" s="173" t="s">
        <v>6566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6568</v>
      </c>
      <c r="B1717" s="173" t="s">
        <v>6569</v>
      </c>
      <c r="C1717" s="175">
        <f t="shared" si="26"/>
        <v>11</v>
      </c>
    </row>
    <row r="1718" spans="1:3" s="175" customFormat="1">
      <c r="A1718" s="172" t="s">
        <v>6570</v>
      </c>
      <c r="B1718" s="173" t="s">
        <v>6571</v>
      </c>
      <c r="C1718" s="175">
        <f t="shared" si="26"/>
        <v>11</v>
      </c>
    </row>
    <row r="1719" spans="1:3" s="175" customFormat="1">
      <c r="A1719" s="172" t="s">
        <v>6572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6573</v>
      </c>
      <c r="B1721" s="173" t="s">
        <v>6574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6575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6576</v>
      </c>
      <c r="B1726" s="173" t="s">
        <v>6577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6578</v>
      </c>
      <c r="B1731" s="173" t="s">
        <v>6579</v>
      </c>
      <c r="C1731" s="175">
        <f t="shared" si="26"/>
        <v>11</v>
      </c>
    </row>
    <row r="1732" spans="1:3" s="314" customFormat="1">
      <c r="A1732" s="170" t="s">
        <v>4495</v>
      </c>
      <c r="B1732" s="171" t="s">
        <v>4491</v>
      </c>
      <c r="C1732" s="175">
        <f t="shared" si="26"/>
        <v>7</v>
      </c>
    </row>
    <row r="1733" spans="1:3" s="314" customFormat="1">
      <c r="A1733" s="312" t="s">
        <v>6598</v>
      </c>
      <c r="B1733" s="313" t="s">
        <v>247</v>
      </c>
      <c r="C1733" s="175">
        <f t="shared" si="26"/>
        <v>11</v>
      </c>
    </row>
    <row r="1734" spans="1:3" s="314" customFormat="1">
      <c r="A1734" s="312" t="s">
        <v>6599</v>
      </c>
      <c r="B1734" s="313" t="s">
        <v>6600</v>
      </c>
      <c r="C1734" s="175">
        <f t="shared" ref="C1734:C1797" si="27">LEN(A1734)</f>
        <v>11</v>
      </c>
    </row>
    <row r="1735" spans="1:3" s="314" customFormat="1">
      <c r="A1735" s="170" t="s">
        <v>4496</v>
      </c>
      <c r="B1735" s="171" t="s">
        <v>2091</v>
      </c>
      <c r="C1735" s="175">
        <f t="shared" si="27"/>
        <v>7</v>
      </c>
    </row>
    <row r="1736" spans="1:3" s="314" customFormat="1">
      <c r="A1736" s="312" t="s">
        <v>6601</v>
      </c>
      <c r="B1736" s="313" t="s">
        <v>6602</v>
      </c>
      <c r="C1736" s="175">
        <f t="shared" si="27"/>
        <v>11</v>
      </c>
    </row>
    <row r="1737" spans="1:3" s="314" customFormat="1">
      <c r="A1737" s="312" t="s">
        <v>6603</v>
      </c>
      <c r="B1737" s="313" t="s">
        <v>6593</v>
      </c>
      <c r="C1737" s="175">
        <f t="shared" si="27"/>
        <v>11</v>
      </c>
    </row>
    <row r="1738" spans="1:3" s="314" customFormat="1">
      <c r="A1738" s="312" t="s">
        <v>6601</v>
      </c>
      <c r="B1738" s="313" t="s">
        <v>6594</v>
      </c>
      <c r="C1738" s="175">
        <f t="shared" si="27"/>
        <v>11</v>
      </c>
    </row>
    <row r="1739" spans="1:3" s="314" customFormat="1">
      <c r="A1739" s="170" t="s">
        <v>4497</v>
      </c>
      <c r="B1739" s="171" t="s">
        <v>4498</v>
      </c>
      <c r="C1739" s="175">
        <f t="shared" si="27"/>
        <v>7</v>
      </c>
    </row>
    <row r="1740" spans="1:3" s="314" customFormat="1">
      <c r="A1740" s="312" t="s">
        <v>6604</v>
      </c>
      <c r="B1740" s="313" t="s">
        <v>6605</v>
      </c>
      <c r="C1740" s="175">
        <f t="shared" si="27"/>
        <v>11</v>
      </c>
    </row>
    <row r="1741" spans="1:3" s="314" customFormat="1">
      <c r="A1741" s="312" t="s">
        <v>6608</v>
      </c>
      <c r="B1741" s="313" t="s">
        <v>6606</v>
      </c>
      <c r="C1741" s="175">
        <f t="shared" si="27"/>
        <v>11</v>
      </c>
    </row>
    <row r="1742" spans="1:3" s="314" customFormat="1">
      <c r="A1742" s="312" t="s">
        <v>6609</v>
      </c>
      <c r="B1742" s="313" t="s">
        <v>6607</v>
      </c>
      <c r="C1742" s="175">
        <f t="shared" si="27"/>
        <v>11</v>
      </c>
    </row>
    <row r="1743" spans="1:3" s="314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4" customFormat="1">
      <c r="A1744" s="170" t="s">
        <v>4503</v>
      </c>
      <c r="B1744" s="171" t="s">
        <v>4504</v>
      </c>
      <c r="C1744" s="175">
        <f t="shared" si="27"/>
        <v>7</v>
      </c>
    </row>
    <row r="1745" spans="1:3" s="314" customFormat="1">
      <c r="A1745" s="315" t="s">
        <v>6583</v>
      </c>
      <c r="B1745" s="316" t="s">
        <v>247</v>
      </c>
      <c r="C1745" s="175">
        <f t="shared" si="27"/>
        <v>11</v>
      </c>
    </row>
    <row r="1746" spans="1:3" s="175" customFormat="1">
      <c r="A1746" s="315" t="s">
        <v>6584</v>
      </c>
      <c r="B1746" s="316" t="s">
        <v>6585</v>
      </c>
      <c r="C1746" s="175">
        <f t="shared" si="27"/>
        <v>11</v>
      </c>
    </row>
    <row r="1747" spans="1:3" s="175" customFormat="1">
      <c r="A1747" s="312" t="s">
        <v>6586</v>
      </c>
      <c r="B1747" s="313" t="s">
        <v>6591</v>
      </c>
      <c r="C1747" s="175">
        <f t="shared" si="27"/>
        <v>11</v>
      </c>
    </row>
    <row r="1748" spans="1:3" s="175" customFormat="1">
      <c r="A1748" s="312" t="s">
        <v>6587</v>
      </c>
      <c r="B1748" s="313" t="s">
        <v>6592</v>
      </c>
      <c r="C1748" s="175">
        <f t="shared" si="27"/>
        <v>11</v>
      </c>
    </row>
    <row r="1749" spans="1:3" s="175" customFormat="1">
      <c r="A1749" s="312" t="s">
        <v>6588</v>
      </c>
      <c r="B1749" s="313" t="s">
        <v>6593</v>
      </c>
      <c r="C1749" s="175">
        <f t="shared" si="27"/>
        <v>11</v>
      </c>
    </row>
    <row r="1750" spans="1:3" s="175" customFormat="1">
      <c r="A1750" s="312" t="s">
        <v>6589</v>
      </c>
      <c r="B1750" s="313" t="s">
        <v>6594</v>
      </c>
      <c r="C1750" s="175">
        <f t="shared" si="27"/>
        <v>11</v>
      </c>
    </row>
    <row r="1751" spans="1:3" s="175" customFormat="1">
      <c r="A1751" s="312" t="s">
        <v>6590</v>
      </c>
      <c r="B1751" s="313" t="s">
        <v>6595</v>
      </c>
      <c r="C1751" s="175">
        <f t="shared" si="27"/>
        <v>11</v>
      </c>
    </row>
    <row r="1752" spans="1:3" s="175" customFormat="1">
      <c r="A1752" s="312" t="s">
        <v>6596</v>
      </c>
      <c r="B1752" s="313" t="s">
        <v>6597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/>
  <cols>
    <col min="1" max="1" width="13.88671875" style="115" customWidth="1"/>
    <col min="2" max="2" width="91.109375" customWidth="1"/>
    <col min="3" max="3" width="20.44140625" style="116" bestFit="1" customWidth="1"/>
    <col min="4" max="5" width="23.6640625" style="117" customWidth="1"/>
  </cols>
  <sheetData>
    <row r="1" spans="1:5" ht="40.200000000000003" thickBot="1">
      <c r="A1" s="299" t="s">
        <v>4539</v>
      </c>
      <c r="B1" s="113" t="s">
        <v>193</v>
      </c>
      <c r="C1" s="114" t="s">
        <v>1215</v>
      </c>
      <c r="D1" s="113"/>
      <c r="E1" s="113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4540</v>
      </c>
      <c r="C4" s="126">
        <v>815</v>
      </c>
      <c r="D4" s="126" t="s">
        <v>4536</v>
      </c>
      <c r="E4" s="126">
        <v>671</v>
      </c>
    </row>
    <row r="5" spans="1:5" s="175" customFormat="1">
      <c r="A5" s="126">
        <v>671210815</v>
      </c>
      <c r="B5" s="126" t="s">
        <v>4541</v>
      </c>
      <c r="C5" s="126">
        <v>815</v>
      </c>
      <c r="D5" s="126" t="s">
        <v>4536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4525</v>
      </c>
      <c r="B15" s="4" t="s">
        <v>4526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4527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4528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4529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4530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4531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4532</v>
      </c>
      <c r="B78" s="4" t="s">
        <v>4533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4534</v>
      </c>
      <c r="B103" s="4" t="s">
        <v>4535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4523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5" customHeight="1"/>
  <cols>
    <col min="1" max="1" width="9.109375" style="293" customWidth="1"/>
    <col min="2" max="2" width="56.88671875" style="293" customWidth="1"/>
    <col min="3" max="3" width="56.33203125" style="293" customWidth="1"/>
    <col min="4" max="4" width="60.109375" style="293" customWidth="1"/>
    <col min="5" max="5" width="12.109375" style="293" customWidth="1"/>
    <col min="6" max="6" width="24.5546875" style="293" customWidth="1"/>
    <col min="7" max="7" width="9.109375" style="293" customWidth="1"/>
    <col min="8" max="8" width="21.6640625" style="128" customWidth="1"/>
    <col min="9" max="256" width="9.109375" style="128"/>
    <col min="257" max="257" width="4.5546875" style="128" customWidth="1"/>
    <col min="258" max="258" width="6.88671875" style="128" customWidth="1"/>
    <col min="259" max="259" width="81.6640625" style="128" customWidth="1"/>
    <col min="260" max="260" width="37.109375" style="128" customWidth="1"/>
    <col min="261" max="261" width="24.6640625" style="128" customWidth="1"/>
    <col min="262" max="262" width="11.6640625" style="128" customWidth="1"/>
    <col min="263" max="263" width="12" style="128" bestFit="1" customWidth="1"/>
    <col min="264" max="264" width="21.6640625" style="128" customWidth="1"/>
    <col min="265" max="512" width="9.109375" style="128"/>
    <col min="513" max="513" width="4.5546875" style="128" customWidth="1"/>
    <col min="514" max="514" width="6.88671875" style="128" customWidth="1"/>
    <col min="515" max="515" width="81.6640625" style="128" customWidth="1"/>
    <col min="516" max="516" width="37.109375" style="128" customWidth="1"/>
    <col min="517" max="517" width="24.6640625" style="128" customWidth="1"/>
    <col min="518" max="518" width="11.6640625" style="128" customWidth="1"/>
    <col min="519" max="519" width="12" style="128" bestFit="1" customWidth="1"/>
    <col min="520" max="520" width="21.6640625" style="128" customWidth="1"/>
    <col min="521" max="768" width="9.109375" style="128"/>
    <col min="769" max="769" width="4.5546875" style="128" customWidth="1"/>
    <col min="770" max="770" width="6.88671875" style="128" customWidth="1"/>
    <col min="771" max="771" width="81.6640625" style="128" customWidth="1"/>
    <col min="772" max="772" width="37.109375" style="128" customWidth="1"/>
    <col min="773" max="773" width="24.6640625" style="128" customWidth="1"/>
    <col min="774" max="774" width="11.6640625" style="128" customWidth="1"/>
    <col min="775" max="775" width="12" style="128" bestFit="1" customWidth="1"/>
    <col min="776" max="776" width="21.6640625" style="128" customWidth="1"/>
    <col min="777" max="1024" width="9.109375" style="128"/>
    <col min="1025" max="1025" width="4.5546875" style="128" customWidth="1"/>
    <col min="1026" max="1026" width="6.88671875" style="128" customWidth="1"/>
    <col min="1027" max="1027" width="81.6640625" style="128" customWidth="1"/>
    <col min="1028" max="1028" width="37.109375" style="128" customWidth="1"/>
    <col min="1029" max="1029" width="24.6640625" style="128" customWidth="1"/>
    <col min="1030" max="1030" width="11.6640625" style="128" customWidth="1"/>
    <col min="1031" max="1031" width="12" style="128" bestFit="1" customWidth="1"/>
    <col min="1032" max="1032" width="21.6640625" style="128" customWidth="1"/>
    <col min="1033" max="1280" width="9.109375" style="128"/>
    <col min="1281" max="1281" width="4.5546875" style="128" customWidth="1"/>
    <col min="1282" max="1282" width="6.88671875" style="128" customWidth="1"/>
    <col min="1283" max="1283" width="81.6640625" style="128" customWidth="1"/>
    <col min="1284" max="1284" width="37.109375" style="128" customWidth="1"/>
    <col min="1285" max="1285" width="24.6640625" style="128" customWidth="1"/>
    <col min="1286" max="1286" width="11.6640625" style="128" customWidth="1"/>
    <col min="1287" max="1287" width="12" style="128" bestFit="1" customWidth="1"/>
    <col min="1288" max="1288" width="21.6640625" style="128" customWidth="1"/>
    <col min="1289" max="1536" width="9.109375" style="128"/>
    <col min="1537" max="1537" width="4.5546875" style="128" customWidth="1"/>
    <col min="1538" max="1538" width="6.88671875" style="128" customWidth="1"/>
    <col min="1539" max="1539" width="81.6640625" style="128" customWidth="1"/>
    <col min="1540" max="1540" width="37.109375" style="128" customWidth="1"/>
    <col min="1541" max="1541" width="24.6640625" style="128" customWidth="1"/>
    <col min="1542" max="1542" width="11.6640625" style="128" customWidth="1"/>
    <col min="1543" max="1543" width="12" style="128" bestFit="1" customWidth="1"/>
    <col min="1544" max="1544" width="21.6640625" style="128" customWidth="1"/>
    <col min="1545" max="1792" width="9.109375" style="128"/>
    <col min="1793" max="1793" width="4.5546875" style="128" customWidth="1"/>
    <col min="1794" max="1794" width="6.88671875" style="128" customWidth="1"/>
    <col min="1795" max="1795" width="81.6640625" style="128" customWidth="1"/>
    <col min="1796" max="1796" width="37.109375" style="128" customWidth="1"/>
    <col min="1797" max="1797" width="24.6640625" style="128" customWidth="1"/>
    <col min="1798" max="1798" width="11.6640625" style="128" customWidth="1"/>
    <col min="1799" max="1799" width="12" style="128" bestFit="1" customWidth="1"/>
    <col min="1800" max="1800" width="21.6640625" style="128" customWidth="1"/>
    <col min="1801" max="2048" width="9.109375" style="128"/>
    <col min="2049" max="2049" width="4.5546875" style="128" customWidth="1"/>
    <col min="2050" max="2050" width="6.88671875" style="128" customWidth="1"/>
    <col min="2051" max="2051" width="81.6640625" style="128" customWidth="1"/>
    <col min="2052" max="2052" width="37.109375" style="128" customWidth="1"/>
    <col min="2053" max="2053" width="24.6640625" style="128" customWidth="1"/>
    <col min="2054" max="2054" width="11.6640625" style="128" customWidth="1"/>
    <col min="2055" max="2055" width="12" style="128" bestFit="1" customWidth="1"/>
    <col min="2056" max="2056" width="21.6640625" style="128" customWidth="1"/>
    <col min="2057" max="2304" width="9.109375" style="128"/>
    <col min="2305" max="2305" width="4.5546875" style="128" customWidth="1"/>
    <col min="2306" max="2306" width="6.88671875" style="128" customWidth="1"/>
    <col min="2307" max="2307" width="81.6640625" style="128" customWidth="1"/>
    <col min="2308" max="2308" width="37.109375" style="128" customWidth="1"/>
    <col min="2309" max="2309" width="24.6640625" style="128" customWidth="1"/>
    <col min="2310" max="2310" width="11.6640625" style="128" customWidth="1"/>
    <col min="2311" max="2311" width="12" style="128" bestFit="1" customWidth="1"/>
    <col min="2312" max="2312" width="21.6640625" style="128" customWidth="1"/>
    <col min="2313" max="2560" width="9.109375" style="128"/>
    <col min="2561" max="2561" width="4.5546875" style="128" customWidth="1"/>
    <col min="2562" max="2562" width="6.88671875" style="128" customWidth="1"/>
    <col min="2563" max="2563" width="81.6640625" style="128" customWidth="1"/>
    <col min="2564" max="2564" width="37.109375" style="128" customWidth="1"/>
    <col min="2565" max="2565" width="24.6640625" style="128" customWidth="1"/>
    <col min="2566" max="2566" width="11.6640625" style="128" customWidth="1"/>
    <col min="2567" max="2567" width="12" style="128" bestFit="1" customWidth="1"/>
    <col min="2568" max="2568" width="21.6640625" style="128" customWidth="1"/>
    <col min="2569" max="2816" width="9.109375" style="128"/>
    <col min="2817" max="2817" width="4.5546875" style="128" customWidth="1"/>
    <col min="2818" max="2818" width="6.88671875" style="128" customWidth="1"/>
    <col min="2819" max="2819" width="81.6640625" style="128" customWidth="1"/>
    <col min="2820" max="2820" width="37.109375" style="128" customWidth="1"/>
    <col min="2821" max="2821" width="24.6640625" style="128" customWidth="1"/>
    <col min="2822" max="2822" width="11.6640625" style="128" customWidth="1"/>
    <col min="2823" max="2823" width="12" style="128" bestFit="1" customWidth="1"/>
    <col min="2824" max="2824" width="21.6640625" style="128" customWidth="1"/>
    <col min="2825" max="3072" width="9.109375" style="128"/>
    <col min="3073" max="3073" width="4.5546875" style="128" customWidth="1"/>
    <col min="3074" max="3074" width="6.88671875" style="128" customWidth="1"/>
    <col min="3075" max="3075" width="81.6640625" style="128" customWidth="1"/>
    <col min="3076" max="3076" width="37.109375" style="128" customWidth="1"/>
    <col min="3077" max="3077" width="24.6640625" style="128" customWidth="1"/>
    <col min="3078" max="3078" width="11.6640625" style="128" customWidth="1"/>
    <col min="3079" max="3079" width="12" style="128" bestFit="1" customWidth="1"/>
    <col min="3080" max="3080" width="21.6640625" style="128" customWidth="1"/>
    <col min="3081" max="3328" width="9.109375" style="128"/>
    <col min="3329" max="3329" width="4.5546875" style="128" customWidth="1"/>
    <col min="3330" max="3330" width="6.88671875" style="128" customWidth="1"/>
    <col min="3331" max="3331" width="81.6640625" style="128" customWidth="1"/>
    <col min="3332" max="3332" width="37.109375" style="128" customWidth="1"/>
    <col min="3333" max="3333" width="24.6640625" style="128" customWidth="1"/>
    <col min="3334" max="3334" width="11.6640625" style="128" customWidth="1"/>
    <col min="3335" max="3335" width="12" style="128" bestFit="1" customWidth="1"/>
    <col min="3336" max="3336" width="21.6640625" style="128" customWidth="1"/>
    <col min="3337" max="3584" width="9.109375" style="128"/>
    <col min="3585" max="3585" width="4.5546875" style="128" customWidth="1"/>
    <col min="3586" max="3586" width="6.88671875" style="128" customWidth="1"/>
    <col min="3587" max="3587" width="81.6640625" style="128" customWidth="1"/>
    <col min="3588" max="3588" width="37.109375" style="128" customWidth="1"/>
    <col min="3589" max="3589" width="24.6640625" style="128" customWidth="1"/>
    <col min="3590" max="3590" width="11.6640625" style="128" customWidth="1"/>
    <col min="3591" max="3591" width="12" style="128" bestFit="1" customWidth="1"/>
    <col min="3592" max="3592" width="21.6640625" style="128" customWidth="1"/>
    <col min="3593" max="3840" width="9.109375" style="128"/>
    <col min="3841" max="3841" width="4.5546875" style="128" customWidth="1"/>
    <col min="3842" max="3842" width="6.88671875" style="128" customWidth="1"/>
    <col min="3843" max="3843" width="81.6640625" style="128" customWidth="1"/>
    <col min="3844" max="3844" width="37.109375" style="128" customWidth="1"/>
    <col min="3845" max="3845" width="24.6640625" style="128" customWidth="1"/>
    <col min="3846" max="3846" width="11.6640625" style="128" customWidth="1"/>
    <col min="3847" max="3847" width="12" style="128" bestFit="1" customWidth="1"/>
    <col min="3848" max="3848" width="21.6640625" style="128" customWidth="1"/>
    <col min="3849" max="4096" width="9.109375" style="128"/>
    <col min="4097" max="4097" width="4.5546875" style="128" customWidth="1"/>
    <col min="4098" max="4098" width="6.88671875" style="128" customWidth="1"/>
    <col min="4099" max="4099" width="81.6640625" style="128" customWidth="1"/>
    <col min="4100" max="4100" width="37.109375" style="128" customWidth="1"/>
    <col min="4101" max="4101" width="24.6640625" style="128" customWidth="1"/>
    <col min="4102" max="4102" width="11.6640625" style="128" customWidth="1"/>
    <col min="4103" max="4103" width="12" style="128" bestFit="1" customWidth="1"/>
    <col min="4104" max="4104" width="21.6640625" style="128" customWidth="1"/>
    <col min="4105" max="4352" width="9.109375" style="128"/>
    <col min="4353" max="4353" width="4.5546875" style="128" customWidth="1"/>
    <col min="4354" max="4354" width="6.88671875" style="128" customWidth="1"/>
    <col min="4355" max="4355" width="81.6640625" style="128" customWidth="1"/>
    <col min="4356" max="4356" width="37.109375" style="128" customWidth="1"/>
    <col min="4357" max="4357" width="24.6640625" style="128" customWidth="1"/>
    <col min="4358" max="4358" width="11.6640625" style="128" customWidth="1"/>
    <col min="4359" max="4359" width="12" style="128" bestFit="1" customWidth="1"/>
    <col min="4360" max="4360" width="21.6640625" style="128" customWidth="1"/>
    <col min="4361" max="4608" width="9.109375" style="128"/>
    <col min="4609" max="4609" width="4.5546875" style="128" customWidth="1"/>
    <col min="4610" max="4610" width="6.88671875" style="128" customWidth="1"/>
    <col min="4611" max="4611" width="81.6640625" style="128" customWidth="1"/>
    <col min="4612" max="4612" width="37.109375" style="128" customWidth="1"/>
    <col min="4613" max="4613" width="24.6640625" style="128" customWidth="1"/>
    <col min="4614" max="4614" width="11.6640625" style="128" customWidth="1"/>
    <col min="4615" max="4615" width="12" style="128" bestFit="1" customWidth="1"/>
    <col min="4616" max="4616" width="21.6640625" style="128" customWidth="1"/>
    <col min="4617" max="4864" width="9.109375" style="128"/>
    <col min="4865" max="4865" width="4.5546875" style="128" customWidth="1"/>
    <col min="4866" max="4866" width="6.88671875" style="128" customWidth="1"/>
    <col min="4867" max="4867" width="81.6640625" style="128" customWidth="1"/>
    <col min="4868" max="4868" width="37.109375" style="128" customWidth="1"/>
    <col min="4869" max="4869" width="24.6640625" style="128" customWidth="1"/>
    <col min="4870" max="4870" width="11.6640625" style="128" customWidth="1"/>
    <col min="4871" max="4871" width="12" style="128" bestFit="1" customWidth="1"/>
    <col min="4872" max="4872" width="21.6640625" style="128" customWidth="1"/>
    <col min="4873" max="5120" width="9.109375" style="128"/>
    <col min="5121" max="5121" width="4.5546875" style="128" customWidth="1"/>
    <col min="5122" max="5122" width="6.88671875" style="128" customWidth="1"/>
    <col min="5123" max="5123" width="81.6640625" style="128" customWidth="1"/>
    <col min="5124" max="5124" width="37.109375" style="128" customWidth="1"/>
    <col min="5125" max="5125" width="24.6640625" style="128" customWidth="1"/>
    <col min="5126" max="5126" width="11.6640625" style="128" customWidth="1"/>
    <col min="5127" max="5127" width="12" style="128" bestFit="1" customWidth="1"/>
    <col min="5128" max="5128" width="21.6640625" style="128" customWidth="1"/>
    <col min="5129" max="5376" width="9.109375" style="128"/>
    <col min="5377" max="5377" width="4.5546875" style="128" customWidth="1"/>
    <col min="5378" max="5378" width="6.88671875" style="128" customWidth="1"/>
    <col min="5379" max="5379" width="81.6640625" style="128" customWidth="1"/>
    <col min="5380" max="5380" width="37.109375" style="128" customWidth="1"/>
    <col min="5381" max="5381" width="24.6640625" style="128" customWidth="1"/>
    <col min="5382" max="5382" width="11.6640625" style="128" customWidth="1"/>
    <col min="5383" max="5383" width="12" style="128" bestFit="1" customWidth="1"/>
    <col min="5384" max="5384" width="21.6640625" style="128" customWidth="1"/>
    <col min="5385" max="5632" width="9.109375" style="128"/>
    <col min="5633" max="5633" width="4.5546875" style="128" customWidth="1"/>
    <col min="5634" max="5634" width="6.88671875" style="128" customWidth="1"/>
    <col min="5635" max="5635" width="81.6640625" style="128" customWidth="1"/>
    <col min="5636" max="5636" width="37.109375" style="128" customWidth="1"/>
    <col min="5637" max="5637" width="24.6640625" style="128" customWidth="1"/>
    <col min="5638" max="5638" width="11.6640625" style="128" customWidth="1"/>
    <col min="5639" max="5639" width="12" style="128" bestFit="1" customWidth="1"/>
    <col min="5640" max="5640" width="21.6640625" style="128" customWidth="1"/>
    <col min="5641" max="5888" width="9.109375" style="128"/>
    <col min="5889" max="5889" width="4.5546875" style="128" customWidth="1"/>
    <col min="5890" max="5890" width="6.88671875" style="128" customWidth="1"/>
    <col min="5891" max="5891" width="81.6640625" style="128" customWidth="1"/>
    <col min="5892" max="5892" width="37.109375" style="128" customWidth="1"/>
    <col min="5893" max="5893" width="24.6640625" style="128" customWidth="1"/>
    <col min="5894" max="5894" width="11.6640625" style="128" customWidth="1"/>
    <col min="5895" max="5895" width="12" style="128" bestFit="1" customWidth="1"/>
    <col min="5896" max="5896" width="21.6640625" style="128" customWidth="1"/>
    <col min="5897" max="6144" width="9.109375" style="128"/>
    <col min="6145" max="6145" width="4.5546875" style="128" customWidth="1"/>
    <col min="6146" max="6146" width="6.88671875" style="128" customWidth="1"/>
    <col min="6147" max="6147" width="81.6640625" style="128" customWidth="1"/>
    <col min="6148" max="6148" width="37.109375" style="128" customWidth="1"/>
    <col min="6149" max="6149" width="24.6640625" style="128" customWidth="1"/>
    <col min="6150" max="6150" width="11.6640625" style="128" customWidth="1"/>
    <col min="6151" max="6151" width="12" style="128" bestFit="1" customWidth="1"/>
    <col min="6152" max="6152" width="21.6640625" style="128" customWidth="1"/>
    <col min="6153" max="6400" width="9.109375" style="128"/>
    <col min="6401" max="6401" width="4.5546875" style="128" customWidth="1"/>
    <col min="6402" max="6402" width="6.88671875" style="128" customWidth="1"/>
    <col min="6403" max="6403" width="81.6640625" style="128" customWidth="1"/>
    <col min="6404" max="6404" width="37.109375" style="128" customWidth="1"/>
    <col min="6405" max="6405" width="24.6640625" style="128" customWidth="1"/>
    <col min="6406" max="6406" width="11.6640625" style="128" customWidth="1"/>
    <col min="6407" max="6407" width="12" style="128" bestFit="1" customWidth="1"/>
    <col min="6408" max="6408" width="21.6640625" style="128" customWidth="1"/>
    <col min="6409" max="6656" width="9.109375" style="128"/>
    <col min="6657" max="6657" width="4.5546875" style="128" customWidth="1"/>
    <col min="6658" max="6658" width="6.88671875" style="128" customWidth="1"/>
    <col min="6659" max="6659" width="81.6640625" style="128" customWidth="1"/>
    <col min="6660" max="6660" width="37.109375" style="128" customWidth="1"/>
    <col min="6661" max="6661" width="24.6640625" style="128" customWidth="1"/>
    <col min="6662" max="6662" width="11.6640625" style="128" customWidth="1"/>
    <col min="6663" max="6663" width="12" style="128" bestFit="1" customWidth="1"/>
    <col min="6664" max="6664" width="21.6640625" style="128" customWidth="1"/>
    <col min="6665" max="6912" width="9.109375" style="128"/>
    <col min="6913" max="6913" width="4.5546875" style="128" customWidth="1"/>
    <col min="6914" max="6914" width="6.88671875" style="128" customWidth="1"/>
    <col min="6915" max="6915" width="81.6640625" style="128" customWidth="1"/>
    <col min="6916" max="6916" width="37.109375" style="128" customWidth="1"/>
    <col min="6917" max="6917" width="24.6640625" style="128" customWidth="1"/>
    <col min="6918" max="6918" width="11.6640625" style="128" customWidth="1"/>
    <col min="6919" max="6919" width="12" style="128" bestFit="1" customWidth="1"/>
    <col min="6920" max="6920" width="21.6640625" style="128" customWidth="1"/>
    <col min="6921" max="7168" width="9.109375" style="128"/>
    <col min="7169" max="7169" width="4.5546875" style="128" customWidth="1"/>
    <col min="7170" max="7170" width="6.88671875" style="128" customWidth="1"/>
    <col min="7171" max="7171" width="81.6640625" style="128" customWidth="1"/>
    <col min="7172" max="7172" width="37.109375" style="128" customWidth="1"/>
    <col min="7173" max="7173" width="24.6640625" style="128" customWidth="1"/>
    <col min="7174" max="7174" width="11.6640625" style="128" customWidth="1"/>
    <col min="7175" max="7175" width="12" style="128" bestFit="1" customWidth="1"/>
    <col min="7176" max="7176" width="21.6640625" style="128" customWidth="1"/>
    <col min="7177" max="7424" width="9.109375" style="128"/>
    <col min="7425" max="7425" width="4.5546875" style="128" customWidth="1"/>
    <col min="7426" max="7426" width="6.88671875" style="128" customWidth="1"/>
    <col min="7427" max="7427" width="81.6640625" style="128" customWidth="1"/>
    <col min="7428" max="7428" width="37.109375" style="128" customWidth="1"/>
    <col min="7429" max="7429" width="24.6640625" style="128" customWidth="1"/>
    <col min="7430" max="7430" width="11.6640625" style="128" customWidth="1"/>
    <col min="7431" max="7431" width="12" style="128" bestFit="1" customWidth="1"/>
    <col min="7432" max="7432" width="21.6640625" style="128" customWidth="1"/>
    <col min="7433" max="7680" width="9.109375" style="128"/>
    <col min="7681" max="7681" width="4.5546875" style="128" customWidth="1"/>
    <col min="7682" max="7682" width="6.88671875" style="128" customWidth="1"/>
    <col min="7683" max="7683" width="81.6640625" style="128" customWidth="1"/>
    <col min="7684" max="7684" width="37.109375" style="128" customWidth="1"/>
    <col min="7685" max="7685" width="24.6640625" style="128" customWidth="1"/>
    <col min="7686" max="7686" width="11.6640625" style="128" customWidth="1"/>
    <col min="7687" max="7687" width="12" style="128" bestFit="1" customWidth="1"/>
    <col min="7688" max="7688" width="21.6640625" style="128" customWidth="1"/>
    <col min="7689" max="7936" width="9.109375" style="128"/>
    <col min="7937" max="7937" width="4.5546875" style="128" customWidth="1"/>
    <col min="7938" max="7938" width="6.88671875" style="128" customWidth="1"/>
    <col min="7939" max="7939" width="81.6640625" style="128" customWidth="1"/>
    <col min="7940" max="7940" width="37.109375" style="128" customWidth="1"/>
    <col min="7941" max="7941" width="24.6640625" style="128" customWidth="1"/>
    <col min="7942" max="7942" width="11.6640625" style="128" customWidth="1"/>
    <col min="7943" max="7943" width="12" style="128" bestFit="1" customWidth="1"/>
    <col min="7944" max="7944" width="21.6640625" style="128" customWidth="1"/>
    <col min="7945" max="8192" width="9.109375" style="128"/>
    <col min="8193" max="8193" width="4.5546875" style="128" customWidth="1"/>
    <col min="8194" max="8194" width="6.88671875" style="128" customWidth="1"/>
    <col min="8195" max="8195" width="81.6640625" style="128" customWidth="1"/>
    <col min="8196" max="8196" width="37.109375" style="128" customWidth="1"/>
    <col min="8197" max="8197" width="24.6640625" style="128" customWidth="1"/>
    <col min="8198" max="8198" width="11.6640625" style="128" customWidth="1"/>
    <col min="8199" max="8199" width="12" style="128" bestFit="1" customWidth="1"/>
    <col min="8200" max="8200" width="21.6640625" style="128" customWidth="1"/>
    <col min="8201" max="8448" width="9.109375" style="128"/>
    <col min="8449" max="8449" width="4.5546875" style="128" customWidth="1"/>
    <col min="8450" max="8450" width="6.88671875" style="128" customWidth="1"/>
    <col min="8451" max="8451" width="81.6640625" style="128" customWidth="1"/>
    <col min="8452" max="8452" width="37.109375" style="128" customWidth="1"/>
    <col min="8453" max="8453" width="24.6640625" style="128" customWidth="1"/>
    <col min="8454" max="8454" width="11.6640625" style="128" customWidth="1"/>
    <col min="8455" max="8455" width="12" style="128" bestFit="1" customWidth="1"/>
    <col min="8456" max="8456" width="21.6640625" style="128" customWidth="1"/>
    <col min="8457" max="8704" width="9.109375" style="128"/>
    <col min="8705" max="8705" width="4.5546875" style="128" customWidth="1"/>
    <col min="8706" max="8706" width="6.88671875" style="128" customWidth="1"/>
    <col min="8707" max="8707" width="81.6640625" style="128" customWidth="1"/>
    <col min="8708" max="8708" width="37.109375" style="128" customWidth="1"/>
    <col min="8709" max="8709" width="24.6640625" style="128" customWidth="1"/>
    <col min="8710" max="8710" width="11.6640625" style="128" customWidth="1"/>
    <col min="8711" max="8711" width="12" style="128" bestFit="1" customWidth="1"/>
    <col min="8712" max="8712" width="21.6640625" style="128" customWidth="1"/>
    <col min="8713" max="8960" width="9.109375" style="128"/>
    <col min="8961" max="8961" width="4.5546875" style="128" customWidth="1"/>
    <col min="8962" max="8962" width="6.88671875" style="128" customWidth="1"/>
    <col min="8963" max="8963" width="81.6640625" style="128" customWidth="1"/>
    <col min="8964" max="8964" width="37.109375" style="128" customWidth="1"/>
    <col min="8965" max="8965" width="24.6640625" style="128" customWidth="1"/>
    <col min="8966" max="8966" width="11.6640625" style="128" customWidth="1"/>
    <col min="8967" max="8967" width="12" style="128" bestFit="1" customWidth="1"/>
    <col min="8968" max="8968" width="21.6640625" style="128" customWidth="1"/>
    <col min="8969" max="9216" width="9.109375" style="128"/>
    <col min="9217" max="9217" width="4.5546875" style="128" customWidth="1"/>
    <col min="9218" max="9218" width="6.88671875" style="128" customWidth="1"/>
    <col min="9219" max="9219" width="81.6640625" style="128" customWidth="1"/>
    <col min="9220" max="9220" width="37.109375" style="128" customWidth="1"/>
    <col min="9221" max="9221" width="24.6640625" style="128" customWidth="1"/>
    <col min="9222" max="9222" width="11.6640625" style="128" customWidth="1"/>
    <col min="9223" max="9223" width="12" style="128" bestFit="1" customWidth="1"/>
    <col min="9224" max="9224" width="21.6640625" style="128" customWidth="1"/>
    <col min="9225" max="9472" width="9.109375" style="128"/>
    <col min="9473" max="9473" width="4.5546875" style="128" customWidth="1"/>
    <col min="9474" max="9474" width="6.88671875" style="128" customWidth="1"/>
    <col min="9475" max="9475" width="81.6640625" style="128" customWidth="1"/>
    <col min="9476" max="9476" width="37.109375" style="128" customWidth="1"/>
    <col min="9477" max="9477" width="24.6640625" style="128" customWidth="1"/>
    <col min="9478" max="9478" width="11.6640625" style="128" customWidth="1"/>
    <col min="9479" max="9479" width="12" style="128" bestFit="1" customWidth="1"/>
    <col min="9480" max="9480" width="21.6640625" style="128" customWidth="1"/>
    <col min="9481" max="9728" width="9.109375" style="128"/>
    <col min="9729" max="9729" width="4.5546875" style="128" customWidth="1"/>
    <col min="9730" max="9730" width="6.88671875" style="128" customWidth="1"/>
    <col min="9731" max="9731" width="81.6640625" style="128" customWidth="1"/>
    <col min="9732" max="9732" width="37.109375" style="128" customWidth="1"/>
    <col min="9733" max="9733" width="24.6640625" style="128" customWidth="1"/>
    <col min="9734" max="9734" width="11.6640625" style="128" customWidth="1"/>
    <col min="9735" max="9735" width="12" style="128" bestFit="1" customWidth="1"/>
    <col min="9736" max="9736" width="21.6640625" style="128" customWidth="1"/>
    <col min="9737" max="9984" width="9.109375" style="128"/>
    <col min="9985" max="9985" width="4.5546875" style="128" customWidth="1"/>
    <col min="9986" max="9986" width="6.88671875" style="128" customWidth="1"/>
    <col min="9987" max="9987" width="81.6640625" style="128" customWidth="1"/>
    <col min="9988" max="9988" width="37.109375" style="128" customWidth="1"/>
    <col min="9989" max="9989" width="24.6640625" style="128" customWidth="1"/>
    <col min="9990" max="9990" width="11.6640625" style="128" customWidth="1"/>
    <col min="9991" max="9991" width="12" style="128" bestFit="1" customWidth="1"/>
    <col min="9992" max="9992" width="21.6640625" style="128" customWidth="1"/>
    <col min="9993" max="10240" width="9.109375" style="128"/>
    <col min="10241" max="10241" width="4.5546875" style="128" customWidth="1"/>
    <col min="10242" max="10242" width="6.88671875" style="128" customWidth="1"/>
    <col min="10243" max="10243" width="81.6640625" style="128" customWidth="1"/>
    <col min="10244" max="10244" width="37.109375" style="128" customWidth="1"/>
    <col min="10245" max="10245" width="24.6640625" style="128" customWidth="1"/>
    <col min="10246" max="10246" width="11.6640625" style="128" customWidth="1"/>
    <col min="10247" max="10247" width="12" style="128" bestFit="1" customWidth="1"/>
    <col min="10248" max="10248" width="21.6640625" style="128" customWidth="1"/>
    <col min="10249" max="10496" width="9.109375" style="128"/>
    <col min="10497" max="10497" width="4.5546875" style="128" customWidth="1"/>
    <col min="10498" max="10498" width="6.88671875" style="128" customWidth="1"/>
    <col min="10499" max="10499" width="81.6640625" style="128" customWidth="1"/>
    <col min="10500" max="10500" width="37.109375" style="128" customWidth="1"/>
    <col min="10501" max="10501" width="24.6640625" style="128" customWidth="1"/>
    <col min="10502" max="10502" width="11.6640625" style="128" customWidth="1"/>
    <col min="10503" max="10503" width="12" style="128" bestFit="1" customWidth="1"/>
    <col min="10504" max="10504" width="21.6640625" style="128" customWidth="1"/>
    <col min="10505" max="10752" width="9.109375" style="128"/>
    <col min="10753" max="10753" width="4.5546875" style="128" customWidth="1"/>
    <col min="10754" max="10754" width="6.88671875" style="128" customWidth="1"/>
    <col min="10755" max="10755" width="81.6640625" style="128" customWidth="1"/>
    <col min="10756" max="10756" width="37.109375" style="128" customWidth="1"/>
    <col min="10757" max="10757" width="24.6640625" style="128" customWidth="1"/>
    <col min="10758" max="10758" width="11.6640625" style="128" customWidth="1"/>
    <col min="10759" max="10759" width="12" style="128" bestFit="1" customWidth="1"/>
    <col min="10760" max="10760" width="21.6640625" style="128" customWidth="1"/>
    <col min="10761" max="11008" width="9.109375" style="128"/>
    <col min="11009" max="11009" width="4.5546875" style="128" customWidth="1"/>
    <col min="11010" max="11010" width="6.88671875" style="128" customWidth="1"/>
    <col min="11011" max="11011" width="81.6640625" style="128" customWidth="1"/>
    <col min="11012" max="11012" width="37.109375" style="128" customWidth="1"/>
    <col min="11013" max="11013" width="24.6640625" style="128" customWidth="1"/>
    <col min="11014" max="11014" width="11.6640625" style="128" customWidth="1"/>
    <col min="11015" max="11015" width="12" style="128" bestFit="1" customWidth="1"/>
    <col min="11016" max="11016" width="21.6640625" style="128" customWidth="1"/>
    <col min="11017" max="11264" width="9.109375" style="128"/>
    <col min="11265" max="11265" width="4.5546875" style="128" customWidth="1"/>
    <col min="11266" max="11266" width="6.88671875" style="128" customWidth="1"/>
    <col min="11267" max="11267" width="81.6640625" style="128" customWidth="1"/>
    <col min="11268" max="11268" width="37.109375" style="128" customWidth="1"/>
    <col min="11269" max="11269" width="24.6640625" style="128" customWidth="1"/>
    <col min="11270" max="11270" width="11.6640625" style="128" customWidth="1"/>
    <col min="11271" max="11271" width="12" style="128" bestFit="1" customWidth="1"/>
    <col min="11272" max="11272" width="21.6640625" style="128" customWidth="1"/>
    <col min="11273" max="11520" width="9.109375" style="128"/>
    <col min="11521" max="11521" width="4.5546875" style="128" customWidth="1"/>
    <col min="11522" max="11522" width="6.88671875" style="128" customWidth="1"/>
    <col min="11523" max="11523" width="81.6640625" style="128" customWidth="1"/>
    <col min="11524" max="11524" width="37.109375" style="128" customWidth="1"/>
    <col min="11525" max="11525" width="24.6640625" style="128" customWidth="1"/>
    <col min="11526" max="11526" width="11.6640625" style="128" customWidth="1"/>
    <col min="11527" max="11527" width="12" style="128" bestFit="1" customWidth="1"/>
    <col min="11528" max="11528" width="21.6640625" style="128" customWidth="1"/>
    <col min="11529" max="11776" width="9.109375" style="128"/>
    <col min="11777" max="11777" width="4.5546875" style="128" customWidth="1"/>
    <col min="11778" max="11778" width="6.88671875" style="128" customWidth="1"/>
    <col min="11779" max="11779" width="81.6640625" style="128" customWidth="1"/>
    <col min="11780" max="11780" width="37.109375" style="128" customWidth="1"/>
    <col min="11781" max="11781" width="24.6640625" style="128" customWidth="1"/>
    <col min="11782" max="11782" width="11.6640625" style="128" customWidth="1"/>
    <col min="11783" max="11783" width="12" style="128" bestFit="1" customWidth="1"/>
    <col min="11784" max="11784" width="21.6640625" style="128" customWidth="1"/>
    <col min="11785" max="12032" width="9.109375" style="128"/>
    <col min="12033" max="12033" width="4.5546875" style="128" customWidth="1"/>
    <col min="12034" max="12034" width="6.88671875" style="128" customWidth="1"/>
    <col min="12035" max="12035" width="81.6640625" style="128" customWidth="1"/>
    <col min="12036" max="12036" width="37.109375" style="128" customWidth="1"/>
    <col min="12037" max="12037" width="24.6640625" style="128" customWidth="1"/>
    <col min="12038" max="12038" width="11.6640625" style="128" customWidth="1"/>
    <col min="12039" max="12039" width="12" style="128" bestFit="1" customWidth="1"/>
    <col min="12040" max="12040" width="21.6640625" style="128" customWidth="1"/>
    <col min="12041" max="12288" width="9.109375" style="128"/>
    <col min="12289" max="12289" width="4.5546875" style="128" customWidth="1"/>
    <col min="12290" max="12290" width="6.88671875" style="128" customWidth="1"/>
    <col min="12291" max="12291" width="81.6640625" style="128" customWidth="1"/>
    <col min="12292" max="12292" width="37.109375" style="128" customWidth="1"/>
    <col min="12293" max="12293" width="24.6640625" style="128" customWidth="1"/>
    <col min="12294" max="12294" width="11.6640625" style="128" customWidth="1"/>
    <col min="12295" max="12295" width="12" style="128" bestFit="1" customWidth="1"/>
    <col min="12296" max="12296" width="21.6640625" style="128" customWidth="1"/>
    <col min="12297" max="12544" width="9.109375" style="128"/>
    <col min="12545" max="12545" width="4.5546875" style="128" customWidth="1"/>
    <col min="12546" max="12546" width="6.88671875" style="128" customWidth="1"/>
    <col min="12547" max="12547" width="81.6640625" style="128" customWidth="1"/>
    <col min="12548" max="12548" width="37.109375" style="128" customWidth="1"/>
    <col min="12549" max="12549" width="24.6640625" style="128" customWidth="1"/>
    <col min="12550" max="12550" width="11.6640625" style="128" customWidth="1"/>
    <col min="12551" max="12551" width="12" style="128" bestFit="1" customWidth="1"/>
    <col min="12552" max="12552" width="21.6640625" style="128" customWidth="1"/>
    <col min="12553" max="12800" width="9.109375" style="128"/>
    <col min="12801" max="12801" width="4.5546875" style="128" customWidth="1"/>
    <col min="12802" max="12802" width="6.88671875" style="128" customWidth="1"/>
    <col min="12803" max="12803" width="81.6640625" style="128" customWidth="1"/>
    <col min="12804" max="12804" width="37.109375" style="128" customWidth="1"/>
    <col min="12805" max="12805" width="24.6640625" style="128" customWidth="1"/>
    <col min="12806" max="12806" width="11.6640625" style="128" customWidth="1"/>
    <col min="12807" max="12807" width="12" style="128" bestFit="1" customWidth="1"/>
    <col min="12808" max="12808" width="21.6640625" style="128" customWidth="1"/>
    <col min="12809" max="13056" width="9.109375" style="128"/>
    <col min="13057" max="13057" width="4.5546875" style="128" customWidth="1"/>
    <col min="13058" max="13058" width="6.88671875" style="128" customWidth="1"/>
    <col min="13059" max="13059" width="81.6640625" style="128" customWidth="1"/>
    <col min="13060" max="13060" width="37.109375" style="128" customWidth="1"/>
    <col min="13061" max="13061" width="24.6640625" style="128" customWidth="1"/>
    <col min="13062" max="13062" width="11.6640625" style="128" customWidth="1"/>
    <col min="13063" max="13063" width="12" style="128" bestFit="1" customWidth="1"/>
    <col min="13064" max="13064" width="21.6640625" style="128" customWidth="1"/>
    <col min="13065" max="13312" width="9.109375" style="128"/>
    <col min="13313" max="13313" width="4.5546875" style="128" customWidth="1"/>
    <col min="13314" max="13314" width="6.88671875" style="128" customWidth="1"/>
    <col min="13315" max="13315" width="81.6640625" style="128" customWidth="1"/>
    <col min="13316" max="13316" width="37.109375" style="128" customWidth="1"/>
    <col min="13317" max="13317" width="24.6640625" style="128" customWidth="1"/>
    <col min="13318" max="13318" width="11.6640625" style="128" customWidth="1"/>
    <col min="13319" max="13319" width="12" style="128" bestFit="1" customWidth="1"/>
    <col min="13320" max="13320" width="21.6640625" style="128" customWidth="1"/>
    <col min="13321" max="13568" width="9.109375" style="128"/>
    <col min="13569" max="13569" width="4.5546875" style="128" customWidth="1"/>
    <col min="13570" max="13570" width="6.88671875" style="128" customWidth="1"/>
    <col min="13571" max="13571" width="81.6640625" style="128" customWidth="1"/>
    <col min="13572" max="13572" width="37.109375" style="128" customWidth="1"/>
    <col min="13573" max="13573" width="24.6640625" style="128" customWidth="1"/>
    <col min="13574" max="13574" width="11.6640625" style="128" customWidth="1"/>
    <col min="13575" max="13575" width="12" style="128" bestFit="1" customWidth="1"/>
    <col min="13576" max="13576" width="21.6640625" style="128" customWidth="1"/>
    <col min="13577" max="13824" width="9.109375" style="128"/>
    <col min="13825" max="13825" width="4.5546875" style="128" customWidth="1"/>
    <col min="13826" max="13826" width="6.88671875" style="128" customWidth="1"/>
    <col min="13827" max="13827" width="81.6640625" style="128" customWidth="1"/>
    <col min="13828" max="13828" width="37.109375" style="128" customWidth="1"/>
    <col min="13829" max="13829" width="24.6640625" style="128" customWidth="1"/>
    <col min="13830" max="13830" width="11.6640625" style="128" customWidth="1"/>
    <col min="13831" max="13831" width="12" style="128" bestFit="1" customWidth="1"/>
    <col min="13832" max="13832" width="21.6640625" style="128" customWidth="1"/>
    <col min="13833" max="14080" width="9.109375" style="128"/>
    <col min="14081" max="14081" width="4.5546875" style="128" customWidth="1"/>
    <col min="14082" max="14082" width="6.88671875" style="128" customWidth="1"/>
    <col min="14083" max="14083" width="81.6640625" style="128" customWidth="1"/>
    <col min="14084" max="14084" width="37.109375" style="128" customWidth="1"/>
    <col min="14085" max="14085" width="24.6640625" style="128" customWidth="1"/>
    <col min="14086" max="14086" width="11.6640625" style="128" customWidth="1"/>
    <col min="14087" max="14087" width="12" style="128" bestFit="1" customWidth="1"/>
    <col min="14088" max="14088" width="21.6640625" style="128" customWidth="1"/>
    <col min="14089" max="14336" width="9.109375" style="128"/>
    <col min="14337" max="14337" width="4.5546875" style="128" customWidth="1"/>
    <col min="14338" max="14338" width="6.88671875" style="128" customWidth="1"/>
    <col min="14339" max="14339" width="81.6640625" style="128" customWidth="1"/>
    <col min="14340" max="14340" width="37.109375" style="128" customWidth="1"/>
    <col min="14341" max="14341" width="24.6640625" style="128" customWidth="1"/>
    <col min="14342" max="14342" width="11.6640625" style="128" customWidth="1"/>
    <col min="14343" max="14343" width="12" style="128" bestFit="1" customWidth="1"/>
    <col min="14344" max="14344" width="21.6640625" style="128" customWidth="1"/>
    <col min="14345" max="14592" width="9.109375" style="128"/>
    <col min="14593" max="14593" width="4.5546875" style="128" customWidth="1"/>
    <col min="14594" max="14594" width="6.88671875" style="128" customWidth="1"/>
    <col min="14595" max="14595" width="81.6640625" style="128" customWidth="1"/>
    <col min="14596" max="14596" width="37.109375" style="128" customWidth="1"/>
    <col min="14597" max="14597" width="24.6640625" style="128" customWidth="1"/>
    <col min="14598" max="14598" width="11.6640625" style="128" customWidth="1"/>
    <col min="14599" max="14599" width="12" style="128" bestFit="1" customWidth="1"/>
    <col min="14600" max="14600" width="21.6640625" style="128" customWidth="1"/>
    <col min="14601" max="14848" width="9.109375" style="128"/>
    <col min="14849" max="14849" width="4.5546875" style="128" customWidth="1"/>
    <col min="14850" max="14850" width="6.88671875" style="128" customWidth="1"/>
    <col min="14851" max="14851" width="81.6640625" style="128" customWidth="1"/>
    <col min="14852" max="14852" width="37.109375" style="128" customWidth="1"/>
    <col min="14853" max="14853" width="24.6640625" style="128" customWidth="1"/>
    <col min="14854" max="14854" width="11.6640625" style="128" customWidth="1"/>
    <col min="14855" max="14855" width="12" style="128" bestFit="1" customWidth="1"/>
    <col min="14856" max="14856" width="21.6640625" style="128" customWidth="1"/>
    <col min="14857" max="15104" width="9.109375" style="128"/>
    <col min="15105" max="15105" width="4.5546875" style="128" customWidth="1"/>
    <col min="15106" max="15106" width="6.88671875" style="128" customWidth="1"/>
    <col min="15107" max="15107" width="81.6640625" style="128" customWidth="1"/>
    <col min="15108" max="15108" width="37.109375" style="128" customWidth="1"/>
    <col min="15109" max="15109" width="24.6640625" style="128" customWidth="1"/>
    <col min="15110" max="15110" width="11.6640625" style="128" customWidth="1"/>
    <col min="15111" max="15111" width="12" style="128" bestFit="1" customWidth="1"/>
    <col min="15112" max="15112" width="21.6640625" style="128" customWidth="1"/>
    <col min="15113" max="15360" width="9.109375" style="128"/>
    <col min="15361" max="15361" width="4.5546875" style="128" customWidth="1"/>
    <col min="15362" max="15362" width="6.88671875" style="128" customWidth="1"/>
    <col min="15363" max="15363" width="81.6640625" style="128" customWidth="1"/>
    <col min="15364" max="15364" width="37.109375" style="128" customWidth="1"/>
    <col min="15365" max="15365" width="24.6640625" style="128" customWidth="1"/>
    <col min="15366" max="15366" width="11.6640625" style="128" customWidth="1"/>
    <col min="15367" max="15367" width="12" style="128" bestFit="1" customWidth="1"/>
    <col min="15368" max="15368" width="21.6640625" style="128" customWidth="1"/>
    <col min="15369" max="15616" width="9.109375" style="128"/>
    <col min="15617" max="15617" width="4.5546875" style="128" customWidth="1"/>
    <col min="15618" max="15618" width="6.88671875" style="128" customWidth="1"/>
    <col min="15619" max="15619" width="81.6640625" style="128" customWidth="1"/>
    <col min="15620" max="15620" width="37.109375" style="128" customWidth="1"/>
    <col min="15621" max="15621" width="24.6640625" style="128" customWidth="1"/>
    <col min="15622" max="15622" width="11.6640625" style="128" customWidth="1"/>
    <col min="15623" max="15623" width="12" style="128" bestFit="1" customWidth="1"/>
    <col min="15624" max="15624" width="21.6640625" style="128" customWidth="1"/>
    <col min="15625" max="15872" width="9.109375" style="128"/>
    <col min="15873" max="15873" width="4.5546875" style="128" customWidth="1"/>
    <col min="15874" max="15874" width="6.88671875" style="128" customWidth="1"/>
    <col min="15875" max="15875" width="81.6640625" style="128" customWidth="1"/>
    <col min="15876" max="15876" width="37.109375" style="128" customWidth="1"/>
    <col min="15877" max="15877" width="24.6640625" style="128" customWidth="1"/>
    <col min="15878" max="15878" width="11.6640625" style="128" customWidth="1"/>
    <col min="15879" max="15879" width="12" style="128" bestFit="1" customWidth="1"/>
    <col min="15880" max="15880" width="21.6640625" style="128" customWidth="1"/>
    <col min="15881" max="16128" width="9.109375" style="128"/>
    <col min="16129" max="16129" width="4.5546875" style="128" customWidth="1"/>
    <col min="16130" max="16130" width="6.88671875" style="128" customWidth="1"/>
    <col min="16131" max="16131" width="81.6640625" style="128" customWidth="1"/>
    <col min="16132" max="16132" width="37.109375" style="128" customWidth="1"/>
    <col min="16133" max="16133" width="24.6640625" style="128" customWidth="1"/>
    <col min="16134" max="16134" width="11.6640625" style="128" customWidth="1"/>
    <col min="16135" max="16135" width="12" style="128" bestFit="1" customWidth="1"/>
    <col min="16136" max="16136" width="21.6640625" style="128" customWidth="1"/>
    <col min="16137" max="16384" width="9.109375" style="128"/>
  </cols>
  <sheetData>
    <row r="1" spans="1:9" ht="30" customHeight="1">
      <c r="A1" s="294" t="s">
        <v>257</v>
      </c>
      <c r="B1" s="294" t="s">
        <v>4464</v>
      </c>
      <c r="C1" s="294" t="s">
        <v>4465</v>
      </c>
      <c r="D1" s="294" t="s">
        <v>4466</v>
      </c>
      <c r="E1" s="294" t="s">
        <v>4466</v>
      </c>
      <c r="F1" s="294" t="s">
        <v>4467</v>
      </c>
      <c r="G1" s="294" t="s">
        <v>4468</v>
      </c>
    </row>
    <row r="2" spans="1:9" s="129" customFormat="1" ht="12" customHeight="1">
      <c r="A2" s="293">
        <v>19</v>
      </c>
      <c r="B2" s="293" t="s">
        <v>2140</v>
      </c>
      <c r="C2" s="293" t="s">
        <v>3712</v>
      </c>
      <c r="D2" s="293" t="str">
        <f t="shared" ref="D2:D65" si="0">A2&amp;" "&amp;B2</f>
        <v>19 HRVATSKI SABOR</v>
      </c>
      <c r="E2" s="293" t="s">
        <v>3713</v>
      </c>
      <c r="F2" s="293" t="s">
        <v>2141</v>
      </c>
      <c r="G2" s="293" t="s">
        <v>3714</v>
      </c>
    </row>
    <row r="3" spans="1:9" s="130" customFormat="1" ht="15" customHeight="1">
      <c r="A3" s="293">
        <v>35</v>
      </c>
      <c r="B3" s="293" t="s">
        <v>2148</v>
      </c>
      <c r="C3" s="293" t="s">
        <v>3712</v>
      </c>
      <c r="D3" s="293" t="str">
        <f t="shared" si="0"/>
        <v>35 URED PREDSJEDNIKA REPUBLIKE HRVATSKE</v>
      </c>
      <c r="E3" s="293" t="s">
        <v>3716</v>
      </c>
      <c r="F3" s="293" t="s">
        <v>2149</v>
      </c>
      <c r="G3" s="293" t="s">
        <v>3714</v>
      </c>
    </row>
    <row r="4" spans="1:9" s="130" customFormat="1" ht="15" customHeight="1">
      <c r="A4" s="293">
        <v>51</v>
      </c>
      <c r="B4" s="293" t="s">
        <v>2153</v>
      </c>
      <c r="C4" s="293" t="s">
        <v>3712</v>
      </c>
      <c r="D4" s="293" t="str">
        <f t="shared" si="0"/>
        <v>51 VLADA REPUBLIKE HRVATSKE</v>
      </c>
      <c r="E4" s="293" t="s">
        <v>3720</v>
      </c>
      <c r="F4" s="293" t="s">
        <v>2154</v>
      </c>
      <c r="G4" s="293" t="s">
        <v>3714</v>
      </c>
    </row>
    <row r="5" spans="1:9" s="130" customFormat="1" ht="15" customHeight="1">
      <c r="A5" s="293">
        <v>115</v>
      </c>
      <c r="B5" s="293" t="s">
        <v>2162</v>
      </c>
      <c r="C5" s="293" t="s">
        <v>3772</v>
      </c>
      <c r="D5" s="293" t="str">
        <f t="shared" si="0"/>
        <v>115 URED ZA ZAKONODAVSTVO</v>
      </c>
      <c r="E5" s="293" t="s">
        <v>3778</v>
      </c>
      <c r="F5" s="293" t="s">
        <v>2163</v>
      </c>
      <c r="G5" s="293" t="s">
        <v>3714</v>
      </c>
    </row>
    <row r="6" spans="1:9" s="130" customFormat="1" ht="15" customHeight="1">
      <c r="A6" s="293">
        <v>123</v>
      </c>
      <c r="B6" s="293" t="s">
        <v>3779</v>
      </c>
      <c r="C6" s="293" t="s">
        <v>3772</v>
      </c>
      <c r="D6" s="293" t="str">
        <f t="shared" si="0"/>
        <v>123 URED ZA OPĆE POSLOVE HRVATSKOG  SABORA I VLADE REPUBLIKE HRVATSKE</v>
      </c>
      <c r="E6" s="293" t="s">
        <v>3780</v>
      </c>
      <c r="F6" s="293" t="s">
        <v>2164</v>
      </c>
      <c r="G6" s="293" t="s">
        <v>3714</v>
      </c>
    </row>
    <row r="7" spans="1:9" s="131" customFormat="1" ht="15" customHeight="1">
      <c r="A7" s="293">
        <v>174</v>
      </c>
      <c r="B7" s="293" t="s">
        <v>2185</v>
      </c>
      <c r="C7" s="293" t="s">
        <v>3712</v>
      </c>
      <c r="D7" s="293" t="str">
        <f t="shared" si="0"/>
        <v>174 MINISTARSTVO OBRANE</v>
      </c>
      <c r="E7" s="293" t="s">
        <v>3723</v>
      </c>
      <c r="F7" s="293" t="s">
        <v>2186</v>
      </c>
      <c r="G7" s="293" t="s">
        <v>3714</v>
      </c>
      <c r="I7" s="130"/>
    </row>
    <row r="8" spans="1:9" s="130" customFormat="1" ht="15" customHeight="1">
      <c r="A8" s="293">
        <v>713</v>
      </c>
      <c r="B8" s="293" t="s">
        <v>2199</v>
      </c>
      <c r="C8" s="293" t="s">
        <v>3712</v>
      </c>
      <c r="D8" s="293" t="str">
        <f t="shared" si="0"/>
        <v>713 MINISTARSTVO UNUTARNJIH POSLOVA</v>
      </c>
      <c r="E8" s="293" t="s">
        <v>3726</v>
      </c>
      <c r="F8" s="293" t="s">
        <v>2200</v>
      </c>
      <c r="G8" s="293" t="s">
        <v>3714</v>
      </c>
    </row>
    <row r="9" spans="1:9" s="130" customFormat="1" ht="15" customHeight="1">
      <c r="A9" s="293">
        <v>721</v>
      </c>
      <c r="B9" s="293" t="s">
        <v>3728</v>
      </c>
      <c r="C9" s="293" t="s">
        <v>3712</v>
      </c>
      <c r="D9" s="293" t="str">
        <f t="shared" si="0"/>
        <v>721 MINISTARSTVO VANJSKIH I EUROPSKIH POSLOVA REPUBLIKE HRVATSKE</v>
      </c>
      <c r="E9" s="293" t="s">
        <v>3729</v>
      </c>
      <c r="F9" s="293" t="s">
        <v>2208</v>
      </c>
      <c r="G9" s="293" t="s">
        <v>3714</v>
      </c>
    </row>
    <row r="10" spans="1:9" s="130" customFormat="1" ht="15" customHeight="1">
      <c r="A10" s="293">
        <v>756</v>
      </c>
      <c r="B10" s="293" t="s">
        <v>2211</v>
      </c>
      <c r="C10" s="293" t="s">
        <v>3712</v>
      </c>
      <c r="D10" s="293" t="str">
        <f t="shared" si="0"/>
        <v>756 MINISTARSTVO KULTURE I MEDIJA</v>
      </c>
      <c r="E10" s="293" t="s">
        <v>3731</v>
      </c>
      <c r="F10" s="293" t="s">
        <v>2212</v>
      </c>
      <c r="G10" s="293" t="s">
        <v>3714</v>
      </c>
    </row>
    <row r="11" spans="1:9" ht="15" customHeight="1">
      <c r="A11" s="293">
        <v>764</v>
      </c>
      <c r="B11" s="293" t="s">
        <v>2244</v>
      </c>
      <c r="C11" s="293" t="s">
        <v>3809</v>
      </c>
      <c r="D11" s="293" t="str">
        <f t="shared" si="0"/>
        <v>764 HRVATSKI DRŽAVNI ARHIV</v>
      </c>
      <c r="E11" s="293" t="s">
        <v>3823</v>
      </c>
      <c r="F11" s="293" t="s">
        <v>2245</v>
      </c>
      <c r="G11" s="293" t="s">
        <v>3714</v>
      </c>
      <c r="I11" s="130"/>
    </row>
    <row r="12" spans="1:9" ht="15" customHeight="1">
      <c r="A12" s="293">
        <v>789</v>
      </c>
      <c r="B12" s="293" t="s">
        <v>2213</v>
      </c>
      <c r="C12" s="293" t="s">
        <v>3809</v>
      </c>
      <c r="D12" s="293" t="str">
        <f t="shared" si="0"/>
        <v>789 DRŽAVNI ARHIV U BJELOVARU</v>
      </c>
      <c r="E12" s="293" t="s">
        <v>3821</v>
      </c>
      <c r="F12" s="293" t="s">
        <v>2214</v>
      </c>
      <c r="G12" s="293" t="s">
        <v>3714</v>
      </c>
      <c r="I12" s="130"/>
    </row>
    <row r="13" spans="1:9" ht="15" customHeight="1">
      <c r="A13" s="293">
        <v>797</v>
      </c>
      <c r="B13" s="293" t="s">
        <v>2215</v>
      </c>
      <c r="C13" s="293" t="s">
        <v>3809</v>
      </c>
      <c r="D13" s="293" t="str">
        <f t="shared" si="0"/>
        <v>797 DRŽAVNI ARHIV U DUBROVNIKU</v>
      </c>
      <c r="E13" s="293" t="s">
        <v>3825</v>
      </c>
      <c r="F13" s="293" t="s">
        <v>2216</v>
      </c>
      <c r="G13" s="293" t="s">
        <v>3714</v>
      </c>
      <c r="I13" s="130"/>
    </row>
    <row r="14" spans="1:9" ht="15" customHeight="1">
      <c r="A14" s="293">
        <v>801</v>
      </c>
      <c r="B14" s="293" t="s">
        <v>2219</v>
      </c>
      <c r="C14" s="293" t="s">
        <v>3809</v>
      </c>
      <c r="D14" s="293" t="str">
        <f t="shared" si="0"/>
        <v>801 DRŽAVNI ARHIV U KARLOVCU</v>
      </c>
      <c r="E14" s="293" t="s">
        <v>3827</v>
      </c>
      <c r="F14" s="293" t="s">
        <v>2220</v>
      </c>
      <c r="G14" s="293" t="s">
        <v>3714</v>
      </c>
      <c r="I14" s="130"/>
    </row>
    <row r="15" spans="1:9" ht="15" customHeight="1">
      <c r="A15" s="293">
        <v>810</v>
      </c>
      <c r="B15" s="293" t="s">
        <v>2221</v>
      </c>
      <c r="C15" s="293" t="s">
        <v>3809</v>
      </c>
      <c r="D15" s="293" t="str">
        <f t="shared" si="0"/>
        <v>810 DRŽAVNI ARHIV U OSIJEKU</v>
      </c>
      <c r="E15" s="293" t="s">
        <v>3813</v>
      </c>
      <c r="F15" s="293" t="s">
        <v>2222</v>
      </c>
      <c r="G15" s="293" t="s">
        <v>3714</v>
      </c>
      <c r="I15" s="130"/>
    </row>
    <row r="16" spans="1:9" ht="15" customHeight="1">
      <c r="A16" s="293">
        <v>828</v>
      </c>
      <c r="B16" s="293" t="s">
        <v>2223</v>
      </c>
      <c r="C16" s="293" t="s">
        <v>3809</v>
      </c>
      <c r="D16" s="293" t="str">
        <f t="shared" si="0"/>
        <v>828 DRŽAVNI ARHIV U PAZINU</v>
      </c>
      <c r="E16" s="293" t="s">
        <v>3819</v>
      </c>
      <c r="F16" s="293" t="s">
        <v>2224</v>
      </c>
      <c r="G16" s="293" t="s">
        <v>3714</v>
      </c>
      <c r="I16" s="130"/>
    </row>
    <row r="17" spans="1:9" ht="15" customHeight="1">
      <c r="A17" s="293">
        <v>836</v>
      </c>
      <c r="B17" s="293" t="s">
        <v>2225</v>
      </c>
      <c r="C17" s="293" t="s">
        <v>3809</v>
      </c>
      <c r="D17" s="293" t="str">
        <f t="shared" si="0"/>
        <v>836 DRŽAVNI ARHIV U RIJECI</v>
      </c>
      <c r="E17" s="293" t="s">
        <v>3822</v>
      </c>
      <c r="F17" s="293" t="s">
        <v>2226</v>
      </c>
      <c r="G17" s="293" t="s">
        <v>3714</v>
      </c>
      <c r="I17" s="130"/>
    </row>
    <row r="18" spans="1:9" ht="15" customHeight="1">
      <c r="A18" s="293">
        <v>844</v>
      </c>
      <c r="B18" s="293" t="s">
        <v>2227</v>
      </c>
      <c r="C18" s="293" t="s">
        <v>3809</v>
      </c>
      <c r="D18" s="293" t="str">
        <f t="shared" si="0"/>
        <v>844 DRŽAVNI ARHIV U SISKU</v>
      </c>
      <c r="E18" s="293" t="s">
        <v>3826</v>
      </c>
      <c r="F18" s="293" t="s">
        <v>2228</v>
      </c>
      <c r="G18" s="293" t="s">
        <v>3714</v>
      </c>
      <c r="I18" s="130"/>
    </row>
    <row r="19" spans="1:9" ht="15" customHeight="1">
      <c r="A19" s="293">
        <v>852</v>
      </c>
      <c r="B19" s="293" t="s">
        <v>2229</v>
      </c>
      <c r="C19" s="293" t="s">
        <v>3809</v>
      </c>
      <c r="D19" s="293" t="str">
        <f t="shared" si="0"/>
        <v>852 DRŽAVNI ARHIV U SLAVONSKOM BRODU</v>
      </c>
      <c r="E19" s="293" t="s">
        <v>3824</v>
      </c>
      <c r="F19" s="293" t="s">
        <v>2230</v>
      </c>
      <c r="G19" s="293" t="s">
        <v>3714</v>
      </c>
      <c r="I19" s="130"/>
    </row>
    <row r="20" spans="1:9" ht="14.4">
      <c r="A20" s="293">
        <v>869</v>
      </c>
      <c r="B20" s="293" t="s">
        <v>2231</v>
      </c>
      <c r="C20" s="293" t="s">
        <v>3809</v>
      </c>
      <c r="D20" s="293" t="str">
        <f t="shared" si="0"/>
        <v>869 DRŽAVNI ARHIV U SPLITU</v>
      </c>
      <c r="E20" s="293" t="s">
        <v>3815</v>
      </c>
      <c r="F20" s="293" t="s">
        <v>2232</v>
      </c>
      <c r="G20" s="293" t="s">
        <v>3714</v>
      </c>
      <c r="I20" s="130"/>
    </row>
    <row r="21" spans="1:9" ht="15" customHeight="1">
      <c r="A21" s="293">
        <v>877</v>
      </c>
      <c r="B21" s="293" t="s">
        <v>2235</v>
      </c>
      <c r="C21" s="293" t="s">
        <v>3809</v>
      </c>
      <c r="D21" s="293" t="str">
        <f t="shared" si="0"/>
        <v>877 DRŽAVNI ARHIV U VARAŽDINU</v>
      </c>
      <c r="E21" s="293" t="s">
        <v>3820</v>
      </c>
      <c r="F21" s="293" t="s">
        <v>2236</v>
      </c>
      <c r="G21" s="293" t="s">
        <v>3714</v>
      </c>
      <c r="I21" s="130"/>
    </row>
    <row r="22" spans="1:9" ht="15" customHeight="1">
      <c r="A22" s="293">
        <v>885</v>
      </c>
      <c r="B22" s="293" t="s">
        <v>2239</v>
      </c>
      <c r="C22" s="293" t="s">
        <v>3809</v>
      </c>
      <c r="D22" s="293" t="str">
        <f t="shared" si="0"/>
        <v>885 DRŽAVNI ARHIV U ZADRU</v>
      </c>
      <c r="E22" s="293" t="s">
        <v>3829</v>
      </c>
      <c r="F22" s="293" t="s">
        <v>2240</v>
      </c>
      <c r="G22" s="293" t="s">
        <v>3714</v>
      </c>
      <c r="I22" s="130"/>
    </row>
    <row r="23" spans="1:9" ht="15" customHeight="1">
      <c r="A23" s="293">
        <v>893</v>
      </c>
      <c r="B23" s="293" t="s">
        <v>2241</v>
      </c>
      <c r="C23" s="293" t="s">
        <v>3809</v>
      </c>
      <c r="D23" s="293" t="str">
        <f t="shared" si="0"/>
        <v>893 DRŽAVNI ARHIV U ZAGREBU</v>
      </c>
      <c r="E23" s="293" t="s">
        <v>3814</v>
      </c>
      <c r="F23" s="293" t="s">
        <v>2242</v>
      </c>
      <c r="G23" s="293" t="s">
        <v>3714</v>
      </c>
      <c r="H23" s="132"/>
      <c r="I23" s="130"/>
    </row>
    <row r="24" spans="1:9" s="130" customFormat="1" ht="15" customHeight="1">
      <c r="A24" s="293">
        <v>908</v>
      </c>
      <c r="B24" s="293" t="s">
        <v>2254</v>
      </c>
      <c r="C24" s="293" t="s">
        <v>3809</v>
      </c>
      <c r="D24" s="293" t="str">
        <f t="shared" si="0"/>
        <v>908 ARHEOLOŠKI MUZEJ U SPLITU</v>
      </c>
      <c r="E24" s="293" t="s">
        <v>3847</v>
      </c>
      <c r="F24" s="293" t="s">
        <v>2255</v>
      </c>
      <c r="G24" s="293" t="s">
        <v>3714</v>
      </c>
    </row>
    <row r="25" spans="1:9" ht="15" customHeight="1">
      <c r="A25" s="293">
        <v>916</v>
      </c>
      <c r="B25" s="293" t="s">
        <v>2256</v>
      </c>
      <c r="C25" s="293" t="s">
        <v>3809</v>
      </c>
      <c r="D25" s="293" t="str">
        <f t="shared" si="0"/>
        <v>916 ARHEOLOŠKI MUZEJ ZADAR</v>
      </c>
      <c r="E25" s="293" t="s">
        <v>3837</v>
      </c>
      <c r="F25" s="293" t="s">
        <v>2257</v>
      </c>
      <c r="G25" s="293" t="s">
        <v>3714</v>
      </c>
      <c r="I25" s="130"/>
    </row>
    <row r="26" spans="1:9" ht="15" customHeight="1">
      <c r="A26" s="293">
        <v>924</v>
      </c>
      <c r="B26" s="293" t="s">
        <v>2248</v>
      </c>
      <c r="C26" s="293" t="s">
        <v>3809</v>
      </c>
      <c r="D26" s="293" t="str">
        <f t="shared" si="0"/>
        <v>924 ARHEOLOŠKI MUZEJ ISTRE</v>
      </c>
      <c r="E26" s="293" t="s">
        <v>3856</v>
      </c>
      <c r="F26" s="293" t="s">
        <v>2249</v>
      </c>
      <c r="G26" s="293" t="s">
        <v>3714</v>
      </c>
      <c r="I26" s="130"/>
    </row>
    <row r="27" spans="1:9" s="130" customFormat="1" ht="15" customHeight="1">
      <c r="A27" s="293">
        <v>932</v>
      </c>
      <c r="B27" s="293" t="s">
        <v>3848</v>
      </c>
      <c r="C27" s="293" t="s">
        <v>3809</v>
      </c>
      <c r="D27" s="293" t="str">
        <f t="shared" si="0"/>
        <v>932 DVOR TRAKOŠĆAN</v>
      </c>
      <c r="E27" s="293" t="s">
        <v>3849</v>
      </c>
      <c r="F27" s="293" t="s">
        <v>2258</v>
      </c>
      <c r="G27" s="293" t="s">
        <v>3714</v>
      </c>
    </row>
    <row r="28" spans="1:9" s="130" customFormat="1" ht="15" customHeight="1">
      <c r="A28" s="293">
        <v>949</v>
      </c>
      <c r="B28" s="293" t="s">
        <v>3852</v>
      </c>
      <c r="C28" s="293" t="s">
        <v>3809</v>
      </c>
      <c r="D28" s="293" t="str">
        <f t="shared" si="0"/>
        <v>949 MUZEJI IVANA MEŠTROVIĆA</v>
      </c>
      <c r="E28" s="293" t="s">
        <v>3853</v>
      </c>
      <c r="F28" s="293" t="s">
        <v>2279</v>
      </c>
      <c r="G28" s="293" t="s">
        <v>3714</v>
      </c>
    </row>
    <row r="29" spans="1:9" s="130" customFormat="1" ht="15" customHeight="1">
      <c r="A29" s="293">
        <v>965</v>
      </c>
      <c r="B29" s="293" t="s">
        <v>2264</v>
      </c>
      <c r="C29" s="293" t="s">
        <v>3809</v>
      </c>
      <c r="D29" s="293" t="str">
        <f t="shared" si="0"/>
        <v>965 HRVATSKI POVIJESNI MUZEJ</v>
      </c>
      <c r="E29" s="293" t="s">
        <v>3857</v>
      </c>
      <c r="F29" s="293" t="s">
        <v>2265</v>
      </c>
      <c r="G29" s="293" t="s">
        <v>3714</v>
      </c>
    </row>
    <row r="30" spans="1:9" s="130" customFormat="1" ht="15" customHeight="1">
      <c r="A30" s="293">
        <v>973</v>
      </c>
      <c r="B30" s="293" t="s">
        <v>3844</v>
      </c>
      <c r="C30" s="293" t="s">
        <v>3809</v>
      </c>
      <c r="D30" s="293" t="str">
        <f t="shared" si="0"/>
        <v>973 NACIONALNI MUZEJ MODERNE UMJETNOSTI</v>
      </c>
      <c r="E30" s="293" t="s">
        <v>3845</v>
      </c>
      <c r="F30" s="293" t="s">
        <v>2271</v>
      </c>
      <c r="G30" s="293" t="s">
        <v>3714</v>
      </c>
    </row>
    <row r="31" spans="1:9" s="130" customFormat="1" ht="15" customHeight="1">
      <c r="A31" s="293">
        <v>990</v>
      </c>
      <c r="B31" s="293" t="s">
        <v>2273</v>
      </c>
      <c r="C31" s="293" t="s">
        <v>3809</v>
      </c>
      <c r="D31" s="293" t="str">
        <f t="shared" si="0"/>
        <v>990 MUZEJ HRVATSKIH ARHEOLOŠKIH SPOMENIKA SPLIT</v>
      </c>
      <c r="E31" s="293" t="s">
        <v>3860</v>
      </c>
      <c r="F31" s="293" t="s">
        <v>2274</v>
      </c>
      <c r="G31" s="293" t="s">
        <v>3714</v>
      </c>
    </row>
    <row r="32" spans="1:9" s="130" customFormat="1" ht="15" customHeight="1">
      <c r="A32" s="293">
        <v>1003</v>
      </c>
      <c r="B32" s="293" t="s">
        <v>3838</v>
      </c>
      <c r="C32" s="293" t="s">
        <v>3809</v>
      </c>
      <c r="D32" s="293" t="str">
        <f t="shared" si="0"/>
        <v>1003 MUZEJ SLAVONIJE</v>
      </c>
      <c r="E32" s="293" t="s">
        <v>3839</v>
      </c>
      <c r="F32" s="293" t="s">
        <v>2276</v>
      </c>
      <c r="G32" s="293" t="s">
        <v>3714</v>
      </c>
    </row>
    <row r="33" spans="1:9" s="130" customFormat="1" ht="15" customHeight="1">
      <c r="A33" s="293">
        <v>1011</v>
      </c>
      <c r="B33" s="293" t="s">
        <v>3858</v>
      </c>
      <c r="C33" s="293" t="s">
        <v>3809</v>
      </c>
      <c r="D33" s="293" t="str">
        <f t="shared" si="0"/>
        <v>1011 MUZEJI HRVATSKOG ZAGORJA</v>
      </c>
      <c r="E33" s="293" t="s">
        <v>3859</v>
      </c>
      <c r="F33" s="293" t="s">
        <v>2275</v>
      </c>
      <c r="G33" s="293" t="s">
        <v>3714</v>
      </c>
    </row>
    <row r="34" spans="1:9" s="130" customFormat="1" ht="15" customHeight="1">
      <c r="A34" s="293">
        <v>1020</v>
      </c>
      <c r="B34" s="293" t="s">
        <v>2280</v>
      </c>
      <c r="C34" s="293" t="s">
        <v>3809</v>
      </c>
      <c r="D34" s="293" t="str">
        <f t="shared" si="0"/>
        <v>1020 MUZEJSKI DOKUMENTACIJSKI CENTAR</v>
      </c>
      <c r="E34" s="293" t="s">
        <v>3834</v>
      </c>
      <c r="F34" s="293" t="s">
        <v>2281</v>
      </c>
      <c r="G34" s="293" t="s">
        <v>3714</v>
      </c>
    </row>
    <row r="35" spans="1:9" s="130" customFormat="1" ht="15" customHeight="1">
      <c r="A35" s="293">
        <v>1038</v>
      </c>
      <c r="B35" s="293" t="s">
        <v>2282</v>
      </c>
      <c r="C35" s="293" t="s">
        <v>3809</v>
      </c>
      <c r="D35" s="293" t="str">
        <f t="shared" si="0"/>
        <v>1038 TIFLOLOŠKI MUZEJ</v>
      </c>
      <c r="E35" s="293" t="s">
        <v>3836</v>
      </c>
      <c r="F35" s="293" t="s">
        <v>2283</v>
      </c>
      <c r="G35" s="293" t="s">
        <v>3714</v>
      </c>
    </row>
    <row r="36" spans="1:9" s="130" customFormat="1" ht="15" customHeight="1">
      <c r="A36" s="293">
        <v>1046</v>
      </c>
      <c r="B36" s="293" t="s">
        <v>3866</v>
      </c>
      <c r="C36" s="293" t="s">
        <v>3809</v>
      </c>
      <c r="D36" s="293" t="str">
        <f t="shared" si="0"/>
        <v>1046 ANSAMBL NARODNIH PLESOVA I PJESAMA HRVATSKE LADO</v>
      </c>
      <c r="E36" s="293" t="s">
        <v>3867</v>
      </c>
      <c r="F36" s="293" t="s">
        <v>2287</v>
      </c>
      <c r="G36" s="293" t="s">
        <v>3714</v>
      </c>
    </row>
    <row r="37" spans="1:9" s="130" customFormat="1" ht="15" customHeight="1">
      <c r="A37" s="293">
        <v>1079</v>
      </c>
      <c r="B37" s="293" t="s">
        <v>3732</v>
      </c>
      <c r="C37" s="293" t="s">
        <v>3712</v>
      </c>
      <c r="D37" s="293" t="str">
        <f t="shared" si="0"/>
        <v>1079 MINISTARSTVO POLJOPRIVREDE, ŠUMARSTVA I RIBARSTVA</v>
      </c>
      <c r="E37" s="293" t="s">
        <v>3733</v>
      </c>
      <c r="F37" s="293" t="s">
        <v>2297</v>
      </c>
      <c r="G37" s="293" t="s">
        <v>3714</v>
      </c>
    </row>
    <row r="38" spans="1:9" s="130" customFormat="1" ht="15" customHeight="1">
      <c r="A38" s="293">
        <v>1087</v>
      </c>
      <c r="B38" s="293" t="s">
        <v>2308</v>
      </c>
      <c r="C38" s="293" t="s">
        <v>3712</v>
      </c>
      <c r="D38" s="293" t="str">
        <f t="shared" si="0"/>
        <v>1087 MINISTARSTVO MORA, PROMETA I INFRASTRUKTURE</v>
      </c>
      <c r="E38" s="293" t="s">
        <v>3736</v>
      </c>
      <c r="F38" s="293" t="s">
        <v>2309</v>
      </c>
      <c r="G38" s="293" t="s">
        <v>3714</v>
      </c>
    </row>
    <row r="39" spans="1:9" s="130" customFormat="1" ht="15" customHeight="1">
      <c r="A39" s="293">
        <v>1222</v>
      </c>
      <c r="B39" s="293" t="s">
        <v>3740</v>
      </c>
      <c r="C39" s="293" t="s">
        <v>3712</v>
      </c>
      <c r="D39" s="293" t="str">
        <f t="shared" si="0"/>
        <v>1222 MINISTARSTVO ZNANOSTI, OBRAZOVANJA I MLADIH</v>
      </c>
      <c r="E39" s="293" t="s">
        <v>3741</v>
      </c>
      <c r="F39" s="293" t="s">
        <v>1217</v>
      </c>
      <c r="G39" s="293" t="s">
        <v>3714</v>
      </c>
    </row>
    <row r="40" spans="1:9" ht="15" customHeight="1">
      <c r="A40" s="293">
        <v>1757</v>
      </c>
      <c r="B40" s="293" t="s">
        <v>4012</v>
      </c>
      <c r="C40" s="293" t="s">
        <v>3935</v>
      </c>
      <c r="D40" s="293" t="str">
        <f t="shared" si="0"/>
        <v>1757 SVEUČILIŠTE U ZAGREBU FAKULTET ELEKTROTEHNIKE I RAČUNARSTVA</v>
      </c>
      <c r="E40" s="293" t="s">
        <v>4013</v>
      </c>
      <c r="F40" s="293" t="s">
        <v>408</v>
      </c>
      <c r="G40" s="293" t="s">
        <v>3714</v>
      </c>
      <c r="I40" s="130"/>
    </row>
    <row r="41" spans="1:9" ht="15" customHeight="1">
      <c r="A41" s="293">
        <v>1781</v>
      </c>
      <c r="B41" s="293" t="s">
        <v>459</v>
      </c>
      <c r="C41" s="293" t="s">
        <v>3935</v>
      </c>
      <c r="D41" s="293" t="str">
        <f t="shared" si="0"/>
        <v>1781 SVEUČILIŠTE U ZAGREBU - PRIRODOSLOVNO-MATEMATIČKI FAKULTET</v>
      </c>
      <c r="E41" s="293" t="s">
        <v>3950</v>
      </c>
      <c r="F41" s="293" t="s">
        <v>461</v>
      </c>
      <c r="G41" s="293" t="s">
        <v>3714</v>
      </c>
      <c r="I41" s="130"/>
    </row>
    <row r="42" spans="1:9" s="130" customFormat="1" ht="15" customHeight="1">
      <c r="A42" s="293">
        <v>1790</v>
      </c>
      <c r="B42" s="293" t="s">
        <v>3957</v>
      </c>
      <c r="C42" s="293" t="s">
        <v>3935</v>
      </c>
      <c r="D42" s="293" t="str">
        <f t="shared" si="0"/>
        <v>1790 SVEUČILIŠTE U ZAGREBU FAKULTET KEMIJSKOG INŽENJERSTVA I TEHNOLOGIJE</v>
      </c>
      <c r="E42" s="293" t="s">
        <v>3958</v>
      </c>
      <c r="F42" s="293" t="s">
        <v>415</v>
      </c>
      <c r="G42" s="293" t="s">
        <v>3714</v>
      </c>
    </row>
    <row r="43" spans="1:9" s="130" customFormat="1" ht="15" customHeight="1">
      <c r="A43" s="293">
        <v>1804</v>
      </c>
      <c r="B43" s="293" t="s">
        <v>3951</v>
      </c>
      <c r="C43" s="293" t="s">
        <v>3935</v>
      </c>
      <c r="D43" s="293" t="str">
        <f t="shared" si="0"/>
        <v>1804 SVEUČILIŠTE U ZAGREBU - TEKSTILNO-TEHNOLOŠKI FAKULTET</v>
      </c>
      <c r="E43" s="293" t="s">
        <v>3952</v>
      </c>
      <c r="F43" s="293" t="s">
        <v>471</v>
      </c>
      <c r="G43" s="293" t="s">
        <v>3714</v>
      </c>
    </row>
    <row r="44" spans="1:9" s="130" customFormat="1" ht="15.75" customHeight="1">
      <c r="A44" s="293">
        <v>1812</v>
      </c>
      <c r="B44" s="293" t="s">
        <v>4032</v>
      </c>
      <c r="C44" s="293" t="s">
        <v>3935</v>
      </c>
      <c r="D44" s="293" t="str">
        <f t="shared" si="0"/>
        <v>1812 Sveučilište u Zagrebu FAKULTET PROMETNIH ZNANOSTI</v>
      </c>
      <c r="E44" s="293" t="s">
        <v>4033</v>
      </c>
      <c r="F44" s="293" t="s">
        <v>421</v>
      </c>
      <c r="G44" s="293" t="s">
        <v>3714</v>
      </c>
    </row>
    <row r="45" spans="1:9" s="130" customFormat="1" ht="15" customHeight="1">
      <c r="A45" s="293">
        <v>1829</v>
      </c>
      <c r="B45" s="293" t="s">
        <v>4006</v>
      </c>
      <c r="C45" s="293" t="s">
        <v>3935</v>
      </c>
      <c r="D45" s="293" t="str">
        <f t="shared" si="0"/>
        <v>1829 SVEUČILIŠTE U ZAGREBU, FAKULTET STROJARSTVA I BRODOGRADNJE</v>
      </c>
      <c r="E45" s="293" t="s">
        <v>4007</v>
      </c>
      <c r="F45" s="293" t="s">
        <v>424</v>
      </c>
      <c r="G45" s="293" t="s">
        <v>3714</v>
      </c>
    </row>
    <row r="46" spans="1:9" s="130" customFormat="1" ht="15" customHeight="1">
      <c r="A46" s="293">
        <v>1837</v>
      </c>
      <c r="B46" s="293" t="s">
        <v>4056</v>
      </c>
      <c r="C46" s="293" t="s">
        <v>3935</v>
      </c>
      <c r="D46" s="293" t="str">
        <f t="shared" si="0"/>
        <v>1837 SVEUČILIŠTE U ZAGREBU  GRAĐEVINSKI FAKULTET</v>
      </c>
      <c r="E46" s="293" t="s">
        <v>4057</v>
      </c>
      <c r="F46" s="293" t="s">
        <v>439</v>
      </c>
      <c r="G46" s="293" t="s">
        <v>3714</v>
      </c>
    </row>
    <row r="47" spans="1:9" s="130" customFormat="1" ht="15" customHeight="1">
      <c r="A47" s="293">
        <v>1845</v>
      </c>
      <c r="B47" s="293" t="s">
        <v>4020</v>
      </c>
      <c r="C47" s="293" t="s">
        <v>3935</v>
      </c>
      <c r="D47" s="293" t="str">
        <f t="shared" si="0"/>
        <v>1845 SVEUČILIŠTE U ZAGREBU - PREHRAMBENO-BIOTEHNOLOŠKI FAKULTET</v>
      </c>
      <c r="E47" s="293" t="s">
        <v>4021</v>
      </c>
      <c r="F47" s="293" t="s">
        <v>458</v>
      </c>
      <c r="G47" s="293" t="s">
        <v>3714</v>
      </c>
    </row>
    <row r="48" spans="1:9" s="130" customFormat="1" ht="15" customHeight="1">
      <c r="A48" s="293">
        <v>1853</v>
      </c>
      <c r="B48" s="293" t="s">
        <v>431</v>
      </c>
      <c r="C48" s="293" t="s">
        <v>3935</v>
      </c>
      <c r="D48" s="293" t="str">
        <f t="shared" si="0"/>
        <v>1853 SVEUČILIŠTE U ZAGREBU - GEODETSKI FAKULTET</v>
      </c>
      <c r="E48" s="293" t="s">
        <v>4070</v>
      </c>
      <c r="F48" s="293" t="s">
        <v>432</v>
      </c>
      <c r="G48" s="293" t="s">
        <v>3714</v>
      </c>
    </row>
    <row r="49" spans="1:7" s="130" customFormat="1" ht="15" customHeight="1">
      <c r="A49" s="293">
        <v>1861</v>
      </c>
      <c r="B49" s="293" t="s">
        <v>4004</v>
      </c>
      <c r="C49" s="293" t="s">
        <v>3935</v>
      </c>
      <c r="D49" s="293" t="str">
        <f t="shared" si="0"/>
        <v>1861 SVEUČILIŠTE U ZAGREBU - ARHITEKTONSKI FAKULTET</v>
      </c>
      <c r="E49" s="293" t="s">
        <v>4005</v>
      </c>
      <c r="F49" s="293" t="s">
        <v>400</v>
      </c>
      <c r="G49" s="293" t="s">
        <v>3714</v>
      </c>
    </row>
    <row r="50" spans="1:7" s="130" customFormat="1" ht="15" customHeight="1">
      <c r="A50" s="293">
        <v>1870</v>
      </c>
      <c r="B50" s="293" t="s">
        <v>465</v>
      </c>
      <c r="C50" s="293" t="s">
        <v>3935</v>
      </c>
      <c r="D50" s="293" t="str">
        <f t="shared" si="0"/>
        <v>1870 SVEUČILIŠTE U ZAGREBU - STOMATOLOŠKI FAKULTET</v>
      </c>
      <c r="E50" s="293" t="s">
        <v>3971</v>
      </c>
      <c r="F50" s="293" t="s">
        <v>467</v>
      </c>
      <c r="G50" s="293" t="s">
        <v>3714</v>
      </c>
    </row>
    <row r="51" spans="1:7" s="130" customFormat="1" ht="15" customHeight="1">
      <c r="A51" s="293">
        <v>1888</v>
      </c>
      <c r="B51" s="293" t="s">
        <v>3998</v>
      </c>
      <c r="C51" s="293" t="s">
        <v>3935</v>
      </c>
      <c r="D51" s="293" t="str">
        <f t="shared" si="0"/>
        <v>1888 SVEUČILIŠTE U ZAGREBU, MEDICINSKI FAKULTET</v>
      </c>
      <c r="E51" s="293" t="s">
        <v>3999</v>
      </c>
      <c r="F51" s="293" t="s">
        <v>448</v>
      </c>
      <c r="G51" s="293" t="s">
        <v>3714</v>
      </c>
    </row>
    <row r="52" spans="1:7" s="130" customFormat="1" ht="15" customHeight="1">
      <c r="A52" s="293">
        <v>1896</v>
      </c>
      <c r="B52" s="293" t="s">
        <v>1239</v>
      </c>
      <c r="C52" s="293" t="s">
        <v>3935</v>
      </c>
      <c r="D52" s="293" t="str">
        <f t="shared" si="0"/>
        <v>1896 SVEUČILIŠTE U ZAGREBU - FAKULTET ŠUMARSTVA I DRVNE TEHNOLOGIJE</v>
      </c>
      <c r="E52" s="293" t="s">
        <v>4038</v>
      </c>
      <c r="F52" s="293" t="s">
        <v>468</v>
      </c>
      <c r="G52" s="293" t="s">
        <v>3714</v>
      </c>
    </row>
    <row r="53" spans="1:7" s="130" customFormat="1" ht="15" customHeight="1">
      <c r="A53" s="293">
        <v>1907</v>
      </c>
      <c r="B53" s="293" t="s">
        <v>416</v>
      </c>
      <c r="C53" s="293" t="s">
        <v>3935</v>
      </c>
      <c r="D53" s="293" t="str">
        <f t="shared" si="0"/>
        <v>1907 SVEUČILIŠTE U ZAGREBU - FAKULTET POLITIČKIH ZNANOSTI</v>
      </c>
      <c r="E53" s="293" t="s">
        <v>3962</v>
      </c>
      <c r="F53" s="293" t="s">
        <v>418</v>
      </c>
      <c r="G53" s="293" t="s">
        <v>3714</v>
      </c>
    </row>
    <row r="54" spans="1:7" s="130" customFormat="1" ht="15" customHeight="1">
      <c r="A54" s="293">
        <v>1915</v>
      </c>
      <c r="B54" s="293" t="s">
        <v>454</v>
      </c>
      <c r="C54" s="293" t="s">
        <v>3935</v>
      </c>
      <c r="D54" s="293" t="str">
        <f t="shared" si="0"/>
        <v>1915 SVEUČILIŠTE U ZAGREBU - PRAVNI FAKULTET</v>
      </c>
      <c r="E54" s="293" t="s">
        <v>3937</v>
      </c>
      <c r="F54" s="293" t="s">
        <v>456</v>
      </c>
      <c r="G54" s="293" t="s">
        <v>3714</v>
      </c>
    </row>
    <row r="55" spans="1:7" s="130" customFormat="1" ht="15" customHeight="1">
      <c r="A55" s="293">
        <v>1923</v>
      </c>
      <c r="B55" s="293" t="s">
        <v>389</v>
      </c>
      <c r="C55" s="293" t="s">
        <v>3935</v>
      </c>
      <c r="D55" s="293" t="str">
        <f t="shared" si="0"/>
        <v>1923 SVEUČILIŠTE U ZAGREBU - AGRONOMSKI FAKULTET</v>
      </c>
      <c r="E55" s="293" t="s">
        <v>3936</v>
      </c>
      <c r="F55" s="293" t="s">
        <v>391</v>
      </c>
      <c r="G55" s="293" t="s">
        <v>3714</v>
      </c>
    </row>
    <row r="56" spans="1:7" s="130" customFormat="1" ht="15" customHeight="1">
      <c r="A56" s="293">
        <v>1931</v>
      </c>
      <c r="B56" s="293" t="s">
        <v>404</v>
      </c>
      <c r="C56" s="293" t="s">
        <v>3935</v>
      </c>
      <c r="D56" s="293" t="str">
        <f t="shared" si="0"/>
        <v>1931 SVEUČILIŠTE U ZAGREBU - EKONOMSKI FAKULTET</v>
      </c>
      <c r="E56" s="293" t="s">
        <v>4025</v>
      </c>
      <c r="F56" s="293" t="s">
        <v>405</v>
      </c>
      <c r="G56" s="293" t="s">
        <v>3714</v>
      </c>
    </row>
    <row r="57" spans="1:7" s="130" customFormat="1" ht="15" customHeight="1">
      <c r="A57" s="293">
        <v>1940</v>
      </c>
      <c r="B57" s="293" t="s">
        <v>472</v>
      </c>
      <c r="C57" s="293" t="s">
        <v>3935</v>
      </c>
      <c r="D57" s="293" t="str">
        <f t="shared" si="0"/>
        <v>1940 SVEUČILIŠTE U ZAGREBU - UČITELJSKI FAKULTET</v>
      </c>
      <c r="E57" s="293" t="s">
        <v>4060</v>
      </c>
      <c r="F57" s="293" t="s">
        <v>474</v>
      </c>
      <c r="G57" s="293" t="s">
        <v>3714</v>
      </c>
    </row>
    <row r="58" spans="1:7" s="130" customFormat="1" ht="15" customHeight="1">
      <c r="A58" s="293">
        <v>1958</v>
      </c>
      <c r="B58" s="293" t="s">
        <v>428</v>
      </c>
      <c r="C58" s="293" t="s">
        <v>3935</v>
      </c>
      <c r="D58" s="293" t="str">
        <f t="shared" si="0"/>
        <v>1958 SVEUČILIŠTE U ZAGREBU - FILOZOFSKI FAKULTET</v>
      </c>
      <c r="E58" s="293" t="s">
        <v>3972</v>
      </c>
      <c r="F58" s="293" t="s">
        <v>430</v>
      </c>
      <c r="G58" s="293" t="s">
        <v>3714</v>
      </c>
    </row>
    <row r="59" spans="1:7" s="130" customFormat="1" ht="15" customHeight="1">
      <c r="A59" s="293">
        <v>1966</v>
      </c>
      <c r="B59" s="293" t="s">
        <v>3963</v>
      </c>
      <c r="C59" s="293" t="s">
        <v>3935</v>
      </c>
      <c r="D59" s="293" t="str">
        <f t="shared" si="0"/>
        <v>1966 SVEUČILIŠTE U ZAGREBU - EDUKCIJSKO-REHABILITACIJSKI FAKULTET</v>
      </c>
      <c r="E59" s="293" t="s">
        <v>3964</v>
      </c>
      <c r="F59" s="293" t="s">
        <v>403</v>
      </c>
      <c r="G59" s="293" t="s">
        <v>3714</v>
      </c>
    </row>
    <row r="60" spans="1:7" s="130" customFormat="1" ht="15" customHeight="1">
      <c r="A60" s="293">
        <v>1974</v>
      </c>
      <c r="B60" s="293" t="s">
        <v>4051</v>
      </c>
      <c r="C60" s="293" t="s">
        <v>3935</v>
      </c>
      <c r="D60" s="293" t="str">
        <f t="shared" si="0"/>
        <v xml:space="preserve">1974 SVEUČILIŠTE U ZAGREBU - AKADEMIJA DRAMSKE UMJETNOSTI </v>
      </c>
      <c r="E60" s="293" t="s">
        <v>4052</v>
      </c>
      <c r="F60" s="293" t="s">
        <v>394</v>
      </c>
      <c r="G60" s="293" t="s">
        <v>3714</v>
      </c>
    </row>
    <row r="61" spans="1:7" s="130" customFormat="1" ht="15" customHeight="1">
      <c r="A61" s="293">
        <v>1982</v>
      </c>
      <c r="B61" s="293" t="s">
        <v>4047</v>
      </c>
      <c r="C61" s="293" t="s">
        <v>3935</v>
      </c>
      <c r="D61" s="293" t="str">
        <f t="shared" si="0"/>
        <v>1982 SVEUČILIŠTE U ZAGREBU AKADEMIJA LIKOVNIH UMJETNOSTI</v>
      </c>
      <c r="E61" s="293" t="s">
        <v>4048</v>
      </c>
      <c r="F61" s="293" t="s">
        <v>397</v>
      </c>
      <c r="G61" s="293" t="s">
        <v>3714</v>
      </c>
    </row>
    <row r="62" spans="1:7" s="130" customFormat="1" ht="15" customHeight="1">
      <c r="A62" s="293">
        <v>1999</v>
      </c>
      <c r="B62" s="293" t="s">
        <v>452</v>
      </c>
      <c r="C62" s="293" t="s">
        <v>3935</v>
      </c>
      <c r="D62" s="293" t="str">
        <f t="shared" si="0"/>
        <v>1999 SVEUČILIŠTE U ZAGREBU - MUZIČKA AKADEMIJA</v>
      </c>
      <c r="E62" s="293" t="s">
        <v>4035</v>
      </c>
      <c r="F62" s="293" t="s">
        <v>453</v>
      </c>
      <c r="G62" s="293" t="s">
        <v>3714</v>
      </c>
    </row>
    <row r="63" spans="1:7" s="130" customFormat="1" ht="15" customHeight="1">
      <c r="A63" s="293">
        <v>2006</v>
      </c>
      <c r="B63" s="293" t="s">
        <v>3985</v>
      </c>
      <c r="C63" s="293" t="s">
        <v>3935</v>
      </c>
      <c r="D63" s="293" t="str">
        <f t="shared" si="0"/>
        <v>2006 SVEUČILIŠTE U ZAGREBU KINEZIOLOŠKI FAKULTET</v>
      </c>
      <c r="E63" s="293" t="s">
        <v>3986</v>
      </c>
      <c r="F63" s="293" t="s">
        <v>445</v>
      </c>
      <c r="G63" s="293" t="s">
        <v>3714</v>
      </c>
    </row>
    <row r="64" spans="1:7" s="130" customFormat="1" ht="15" customHeight="1">
      <c r="A64" s="293">
        <v>2014</v>
      </c>
      <c r="B64" s="293" t="s">
        <v>3955</v>
      </c>
      <c r="C64" s="293" t="s">
        <v>3935</v>
      </c>
      <c r="D64" s="293" t="str">
        <f t="shared" si="0"/>
        <v>2014 SVEUČILIŠTE U ZAGREBU FARMACEUTSKO-BIOKEMIJSKI FAKULTET</v>
      </c>
      <c r="E64" s="293" t="s">
        <v>3956</v>
      </c>
      <c r="F64" s="293" t="s">
        <v>427</v>
      </c>
      <c r="G64" s="293" t="s">
        <v>3714</v>
      </c>
    </row>
    <row r="65" spans="1:7" s="130" customFormat="1" ht="15" customHeight="1">
      <c r="A65" s="293">
        <v>2022</v>
      </c>
      <c r="B65" s="293" t="s">
        <v>3993</v>
      </c>
      <c r="C65" s="293" t="s">
        <v>3935</v>
      </c>
      <c r="D65" s="293" t="str">
        <f t="shared" si="0"/>
        <v>2022 SVEUČILIŠTE U ZAGREBU VETERINARSKI FAKULTET</v>
      </c>
      <c r="E65" s="293" t="s">
        <v>3994</v>
      </c>
      <c r="F65" s="293" t="s">
        <v>477</v>
      </c>
      <c r="G65" s="293" t="s">
        <v>3714</v>
      </c>
    </row>
    <row r="66" spans="1:7" s="130" customFormat="1" ht="15" customHeight="1">
      <c r="A66" s="293">
        <v>2047</v>
      </c>
      <c r="B66" s="293" t="s">
        <v>3947</v>
      </c>
      <c r="C66" s="293" t="s">
        <v>3935</v>
      </c>
      <c r="D66" s="293" t="str">
        <f t="shared" ref="D66:D129" si="1">A66&amp;" "&amp;B66</f>
        <v>2047 SVEUČILIŠTE U ZAGREBU RUDARSKO-GEOLOŠKO-NAFTNI FAKULTET</v>
      </c>
      <c r="E66" s="293" t="s">
        <v>3948</v>
      </c>
      <c r="F66" s="293" t="s">
        <v>464</v>
      </c>
      <c r="G66" s="293" t="s">
        <v>3714</v>
      </c>
    </row>
    <row r="67" spans="1:7" s="130" customFormat="1" ht="15" customHeight="1">
      <c r="A67" s="293">
        <v>2063</v>
      </c>
      <c r="B67" s="293" t="s">
        <v>3942</v>
      </c>
      <c r="C67" s="293" t="s">
        <v>3935</v>
      </c>
      <c r="D67" s="293" t="str">
        <f t="shared" si="1"/>
        <v>2063 SVEUČILIŠTE U ZAGREBU FAKULTET ORGANIZACIJE I INFORMATIKE</v>
      </c>
      <c r="E67" s="293" t="s">
        <v>3943</v>
      </c>
      <c r="F67" s="293" t="s">
        <v>480</v>
      </c>
      <c r="G67" s="293" t="s">
        <v>3714</v>
      </c>
    </row>
    <row r="68" spans="1:7" s="130" customFormat="1" ht="15" customHeight="1">
      <c r="A68" s="293">
        <v>2071</v>
      </c>
      <c r="B68" s="293" t="s">
        <v>449</v>
      </c>
      <c r="C68" s="293" t="s">
        <v>3935</v>
      </c>
      <c r="D68" s="293" t="str">
        <f t="shared" si="1"/>
        <v>2071 SVEUČILIŠTE U ZAGREBU - METALURŠKI FAKULTET SISAK</v>
      </c>
      <c r="E68" s="293" t="s">
        <v>4036</v>
      </c>
      <c r="F68" s="293" t="s">
        <v>451</v>
      </c>
      <c r="G68" s="293" t="s">
        <v>3714</v>
      </c>
    </row>
    <row r="69" spans="1:7" s="130" customFormat="1" ht="15" customHeight="1">
      <c r="A69" s="293">
        <v>2080</v>
      </c>
      <c r="B69" s="293" t="s">
        <v>440</v>
      </c>
      <c r="C69" s="293" t="s">
        <v>3935</v>
      </c>
      <c r="D69" s="293" t="str">
        <f t="shared" si="1"/>
        <v>2080 SVEUČILIŠTE U ZAGREBU - GRAFIČKI FAKULTET</v>
      </c>
      <c r="E69" s="293" t="s">
        <v>3970</v>
      </c>
      <c r="F69" s="293" t="s">
        <v>442</v>
      </c>
      <c r="G69" s="293" t="s">
        <v>3714</v>
      </c>
    </row>
    <row r="70" spans="1:7" s="130" customFormat="1" ht="15" customHeight="1">
      <c r="A70" s="293">
        <v>2102</v>
      </c>
      <c r="B70" s="293" t="s">
        <v>433</v>
      </c>
      <c r="C70" s="293" t="s">
        <v>3935</v>
      </c>
      <c r="D70" s="293" t="str">
        <f t="shared" si="1"/>
        <v>2102 SVEUČILIŠTE U ZAGREBU - GEOTEHNIČKI FAKULTET</v>
      </c>
      <c r="E70" s="293" t="s">
        <v>3961</v>
      </c>
      <c r="F70" s="293" t="s">
        <v>436</v>
      </c>
      <c r="G70" s="293" t="s">
        <v>3714</v>
      </c>
    </row>
    <row r="71" spans="1:7" s="130" customFormat="1" ht="15" customHeight="1">
      <c r="A71" s="293">
        <v>2135</v>
      </c>
      <c r="B71" s="293" t="s">
        <v>3967</v>
      </c>
      <c r="C71" s="293" t="s">
        <v>3935</v>
      </c>
      <c r="D71" s="293" t="str">
        <f t="shared" si="1"/>
        <v>2135 SVEUČILIŠTE U ZAGREBU - KATOLIČKI BOGOSLOVNI FAKULTET</v>
      </c>
      <c r="E71" s="293" t="s">
        <v>3968</v>
      </c>
      <c r="F71" s="293" t="s">
        <v>3969</v>
      </c>
      <c r="G71" s="293" t="s">
        <v>3714</v>
      </c>
    </row>
    <row r="72" spans="1:7" s="130" customFormat="1" ht="15" customHeight="1">
      <c r="A72" s="293">
        <v>2151</v>
      </c>
      <c r="B72" s="293" t="s">
        <v>339</v>
      </c>
      <c r="C72" s="293" t="s">
        <v>3935</v>
      </c>
      <c r="D72" s="293" t="str">
        <f t="shared" si="1"/>
        <v>2151 SVEUČILIŠTE U RIJECI - TEHNIČKI FAKULTET</v>
      </c>
      <c r="E72" s="293" t="s">
        <v>4071</v>
      </c>
      <c r="F72" s="293" t="s">
        <v>341</v>
      </c>
      <c r="G72" s="293" t="s">
        <v>3714</v>
      </c>
    </row>
    <row r="73" spans="1:7" s="130" customFormat="1" ht="15" customHeight="1">
      <c r="A73" s="293">
        <v>2160</v>
      </c>
      <c r="B73" s="293" t="s">
        <v>1183</v>
      </c>
      <c r="C73" s="293" t="s">
        <v>3935</v>
      </c>
      <c r="D73" s="293" t="str">
        <f t="shared" si="1"/>
        <v>2160 SVEUČILIŠTE U RIJECI - GRAĐEVINSKI FAKULTET</v>
      </c>
      <c r="E73" s="293" t="s">
        <v>4049</v>
      </c>
      <c r="F73" s="293" t="s">
        <v>326</v>
      </c>
      <c r="G73" s="293" t="s">
        <v>3714</v>
      </c>
    </row>
    <row r="74" spans="1:7" s="130" customFormat="1" ht="15" customHeight="1">
      <c r="A74" s="293">
        <v>2186</v>
      </c>
      <c r="B74" s="293" t="s">
        <v>3953</v>
      </c>
      <c r="C74" s="293" t="s">
        <v>3935</v>
      </c>
      <c r="D74" s="293" t="str">
        <f t="shared" si="1"/>
        <v>2186 SVEUČILIŠTE U RIJECI, EKONOMSKI FAKULTET</v>
      </c>
      <c r="E74" s="293" t="s">
        <v>3954</v>
      </c>
      <c r="F74" s="293" t="s">
        <v>317</v>
      </c>
      <c r="G74" s="293" t="s">
        <v>3714</v>
      </c>
    </row>
    <row r="75" spans="1:7" s="130" customFormat="1" ht="15" customHeight="1">
      <c r="A75" s="293">
        <v>2194</v>
      </c>
      <c r="B75" s="293" t="s">
        <v>318</v>
      </c>
      <c r="C75" s="293" t="s">
        <v>3935</v>
      </c>
      <c r="D75" s="293" t="str">
        <f t="shared" si="1"/>
        <v>2194 SVEUČILIŠTE U RIJECI - FAKULTET ZA MENADŽMENT U TURIZMU I UGOSTITELJSTVU</v>
      </c>
      <c r="E75" s="293" t="s">
        <v>3981</v>
      </c>
      <c r="F75" s="293" t="s">
        <v>321</v>
      </c>
      <c r="G75" s="293" t="s">
        <v>3714</v>
      </c>
    </row>
    <row r="76" spans="1:7" s="130" customFormat="1" ht="15" customHeight="1">
      <c r="A76" s="293">
        <v>2217</v>
      </c>
      <c r="B76" s="293" t="s">
        <v>3965</v>
      </c>
      <c r="C76" s="293" t="s">
        <v>3935</v>
      </c>
      <c r="D76" s="293" t="str">
        <f t="shared" si="1"/>
        <v>2217 SVEUČILIŠTE U RIJECI, PRAVNI FAKULTET</v>
      </c>
      <c r="E76" s="293" t="s">
        <v>3966</v>
      </c>
      <c r="F76" s="293" t="s">
        <v>335</v>
      </c>
      <c r="G76" s="293" t="s">
        <v>3714</v>
      </c>
    </row>
    <row r="77" spans="1:7" s="130" customFormat="1" ht="15" customHeight="1">
      <c r="A77" s="293">
        <v>2225</v>
      </c>
      <c r="B77" s="293" t="s">
        <v>327</v>
      </c>
      <c r="C77" s="293" t="s">
        <v>3935</v>
      </c>
      <c r="D77" s="293" t="str">
        <f t="shared" si="1"/>
        <v>2225 SVEUČILIŠTE U RIJECI - MEDICINSKI FAKULTET</v>
      </c>
      <c r="E77" s="293" t="s">
        <v>3979</v>
      </c>
      <c r="F77" s="293" t="s">
        <v>329</v>
      </c>
      <c r="G77" s="293" t="s">
        <v>3714</v>
      </c>
    </row>
    <row r="78" spans="1:7" s="130" customFormat="1" ht="15" customHeight="1">
      <c r="A78" s="293">
        <v>2250</v>
      </c>
      <c r="B78" s="293" t="s">
        <v>3995</v>
      </c>
      <c r="C78" s="293" t="s">
        <v>3935</v>
      </c>
      <c r="D78" s="293" t="str">
        <f t="shared" si="1"/>
        <v>2250 SVEUČILIŠTE JOSIPA JURJA  STROSSMAYERA U OSIJEKU, GRAĐEVINSKI I ARHITEKTONSKI FAKULTET OSIJEK</v>
      </c>
      <c r="E78" s="293" t="s">
        <v>3996</v>
      </c>
      <c r="F78" s="293" t="s">
        <v>278</v>
      </c>
      <c r="G78" s="293" t="s">
        <v>3714</v>
      </c>
    </row>
    <row r="79" spans="1:7" s="130" customFormat="1" ht="15" customHeight="1">
      <c r="A79" s="293">
        <v>2268</v>
      </c>
      <c r="B79" s="293" t="s">
        <v>4018</v>
      </c>
      <c r="C79" s="293" t="s">
        <v>3935</v>
      </c>
      <c r="D79" s="293" t="str">
        <f t="shared" si="1"/>
        <v>2268 SVEUČILIŠTE J.J. STROSSMAYERA U OSIJEKU - FAKULTET AGROBIOTEHNIČKIH ZNANOSTI OSIJEK</v>
      </c>
      <c r="E79" s="293" t="s">
        <v>4019</v>
      </c>
      <c r="F79" s="293" t="s">
        <v>282</v>
      </c>
      <c r="G79" s="293" t="s">
        <v>3714</v>
      </c>
    </row>
    <row r="80" spans="1:7" s="130" customFormat="1" ht="15" customHeight="1">
      <c r="A80" s="293">
        <v>2276</v>
      </c>
      <c r="B80" s="293" t="s">
        <v>3977</v>
      </c>
      <c r="C80" s="293" t="s">
        <v>3935</v>
      </c>
      <c r="D80" s="293" t="str">
        <f t="shared" si="1"/>
        <v>2276 SVEUČILIŠTE J.J. STROSSMAYERA U OSIJEKU - PREHRAMBENO-TEHNOLOŠKI FAKULTET</v>
      </c>
      <c r="E80" s="293" t="s">
        <v>3978</v>
      </c>
      <c r="F80" s="293" t="s">
        <v>285</v>
      </c>
      <c r="G80" s="293" t="s">
        <v>3714</v>
      </c>
    </row>
    <row r="81" spans="1:9" s="130" customFormat="1" ht="15" customHeight="1">
      <c r="A81" s="293">
        <v>2284</v>
      </c>
      <c r="B81" s="293" t="s">
        <v>3938</v>
      </c>
      <c r="C81" s="293" t="s">
        <v>3935</v>
      </c>
      <c r="D81" s="293" t="str">
        <f t="shared" si="1"/>
        <v>2284 SVEUČILIŠTE J.J. STROSSMAYERA U OSIJEKU - EKONOMSKI FAKULTET</v>
      </c>
      <c r="E81" s="293" t="s">
        <v>3939</v>
      </c>
      <c r="F81" s="293" t="s">
        <v>271</v>
      </c>
      <c r="G81" s="293" t="s">
        <v>3714</v>
      </c>
    </row>
    <row r="82" spans="1:9" s="130" customFormat="1" ht="15" customHeight="1">
      <c r="A82" s="293">
        <v>2292</v>
      </c>
      <c r="B82" s="293" t="s">
        <v>3982</v>
      </c>
      <c r="C82" s="293" t="s">
        <v>3935</v>
      </c>
      <c r="D82" s="293" t="str">
        <f t="shared" si="1"/>
        <v>2292 SVEUČILIŠTE JOSIPA JURJA STROSSMAYERA U OSIJEKU - PRAVNI FAKULTET</v>
      </c>
      <c r="E82" s="293" t="s">
        <v>3983</v>
      </c>
      <c r="F82" s="293" t="s">
        <v>284</v>
      </c>
      <c r="G82" s="293" t="s">
        <v>3714</v>
      </c>
    </row>
    <row r="83" spans="1:9" s="130" customFormat="1" ht="15" customHeight="1">
      <c r="A83" s="293">
        <v>2313</v>
      </c>
      <c r="B83" s="293" t="s">
        <v>4053</v>
      </c>
      <c r="C83" s="293" t="s">
        <v>3935</v>
      </c>
      <c r="D83" s="293" t="str">
        <f t="shared" si="1"/>
        <v>2313 SVEUČILIŠTE J.J. STROSSMAYERA  U OSIJEKU - FAKULTET ELEKTROTEHNIKE, RAČUNARSTVA I INFORMACIJSKIH TEHNOLOGIJA OSIJEK</v>
      </c>
      <c r="E83" s="293" t="s">
        <v>4054</v>
      </c>
      <c r="F83" s="293" t="s">
        <v>273</v>
      </c>
      <c r="G83" s="293" t="s">
        <v>3714</v>
      </c>
    </row>
    <row r="84" spans="1:9" s="130" customFormat="1" ht="15" customHeight="1">
      <c r="A84" s="293">
        <v>2321</v>
      </c>
      <c r="B84" s="293" t="s">
        <v>3975</v>
      </c>
      <c r="C84" s="293" t="s">
        <v>3935</v>
      </c>
      <c r="D84" s="293" t="str">
        <f t="shared" si="1"/>
        <v>2321 SVEUČILIŠTE J.J. STROSSMAYERA U OSIJEKU - FILOZOFSKI FAKULTET</v>
      </c>
      <c r="E84" s="293" t="s">
        <v>3976</v>
      </c>
      <c r="F84" s="293" t="s">
        <v>275</v>
      </c>
      <c r="G84" s="293" t="s">
        <v>3714</v>
      </c>
    </row>
    <row r="85" spans="1:9" s="130" customFormat="1" ht="15" customHeight="1">
      <c r="A85" s="293">
        <v>2330</v>
      </c>
      <c r="B85" s="293" t="s">
        <v>4028</v>
      </c>
      <c r="C85" s="293" t="s">
        <v>3935</v>
      </c>
      <c r="D85" s="293" t="str">
        <f t="shared" si="1"/>
        <v>2330 SVEUČILIŠTE U SPLITU, FAKULTET ELEKTROTEHNIKE, STROJARSTVA I BRODOGRADNJE</v>
      </c>
      <c r="E85" s="293" t="s">
        <v>4029</v>
      </c>
      <c r="F85" s="293" t="s">
        <v>357</v>
      </c>
      <c r="G85" s="293" t="s">
        <v>3714</v>
      </c>
    </row>
    <row r="86" spans="1:9" s="131" customFormat="1" ht="15" customHeight="1">
      <c r="A86" s="293">
        <v>2348</v>
      </c>
      <c r="B86" s="293" t="s">
        <v>361</v>
      </c>
      <c r="C86" s="293" t="s">
        <v>3935</v>
      </c>
      <c r="D86" s="293" t="str">
        <f t="shared" si="1"/>
        <v>2348 SVEUČILIŠTE U SPLITU - FAKULTET GRAĐEVINARSTVA, ARHITEKTURE I GEODEZIJE</v>
      </c>
      <c r="E86" s="293" t="s">
        <v>3960</v>
      </c>
      <c r="F86" s="293" t="s">
        <v>363</v>
      </c>
      <c r="G86" s="293" t="s">
        <v>3714</v>
      </c>
      <c r="I86" s="130"/>
    </row>
    <row r="87" spans="1:9" ht="15" customHeight="1">
      <c r="A87" s="293">
        <v>2356</v>
      </c>
      <c r="B87" s="293" t="s">
        <v>364</v>
      </c>
      <c r="C87" s="293" t="s">
        <v>3935</v>
      </c>
      <c r="D87" s="293" t="str">
        <f t="shared" si="1"/>
        <v>2356 SVEUČILIŠTE U SPLITU - KEMIJSKO-TEHNOLOŠKI FAKULTET</v>
      </c>
      <c r="E87" s="293" t="s">
        <v>4050</v>
      </c>
      <c r="F87" s="293" t="s">
        <v>365</v>
      </c>
      <c r="G87" s="293" t="s">
        <v>3714</v>
      </c>
      <c r="I87" s="130"/>
    </row>
    <row r="88" spans="1:9" ht="15" customHeight="1">
      <c r="A88" s="293">
        <v>2372</v>
      </c>
      <c r="B88" s="293" t="s">
        <v>352</v>
      </c>
      <c r="C88" s="293" t="s">
        <v>3935</v>
      </c>
      <c r="D88" s="293" t="str">
        <f t="shared" si="1"/>
        <v>2372 SVEUČILIŠTE U SPLITU - EKONOMSKI FAKULTET</v>
      </c>
      <c r="E88" s="293" t="s">
        <v>4046</v>
      </c>
      <c r="F88" s="293" t="s">
        <v>354</v>
      </c>
      <c r="G88" s="293" t="s">
        <v>3714</v>
      </c>
      <c r="I88" s="130"/>
    </row>
    <row r="89" spans="1:9" ht="15" customHeight="1">
      <c r="A89" s="293">
        <v>2397</v>
      </c>
      <c r="B89" s="293" t="s">
        <v>3987</v>
      </c>
      <c r="C89" s="293" t="s">
        <v>3935</v>
      </c>
      <c r="D89" s="293" t="str">
        <f t="shared" si="1"/>
        <v>2397 SVEUČILIŠTE U SPLITU -  PRAVNI FAKULTET</v>
      </c>
      <c r="E89" s="293" t="s">
        <v>3988</v>
      </c>
      <c r="F89" s="293" t="s">
        <v>378</v>
      </c>
      <c r="G89" s="293" t="s">
        <v>3714</v>
      </c>
      <c r="I89" s="130"/>
    </row>
    <row r="90" spans="1:9" ht="15" customHeight="1">
      <c r="A90" s="293">
        <v>2410</v>
      </c>
      <c r="B90" s="293" t="s">
        <v>4061</v>
      </c>
      <c r="C90" s="293" t="s">
        <v>3935</v>
      </c>
      <c r="D90" s="293" t="str">
        <f t="shared" si="1"/>
        <v>2410 SVEUČILIŠTE U SPLITU, PRIRODOSLOVNO-MATEMATIČKI FAKULTET</v>
      </c>
      <c r="E90" s="293" t="s">
        <v>4062</v>
      </c>
      <c r="F90" s="293" t="s">
        <v>380</v>
      </c>
      <c r="G90" s="293" t="s">
        <v>3714</v>
      </c>
      <c r="I90" s="130"/>
    </row>
    <row r="91" spans="1:9" ht="15" customHeight="1">
      <c r="A91" s="293">
        <v>2436</v>
      </c>
      <c r="B91" s="293" t="s">
        <v>387</v>
      </c>
      <c r="C91" s="293" t="s">
        <v>3935</v>
      </c>
      <c r="D91" s="293" t="str">
        <f t="shared" si="1"/>
        <v>2436 SVEUČILIŠTE U ZAGREBU</v>
      </c>
      <c r="E91" s="293" t="s">
        <v>4037</v>
      </c>
      <c r="F91" s="293" t="s">
        <v>388</v>
      </c>
      <c r="G91" s="293" t="s">
        <v>3714</v>
      </c>
      <c r="I91" s="130"/>
    </row>
    <row r="92" spans="1:9" ht="15" customHeight="1">
      <c r="A92" s="293">
        <v>2444</v>
      </c>
      <c r="B92" s="293" t="s">
        <v>308</v>
      </c>
      <c r="C92" s="293" t="s">
        <v>3935</v>
      </c>
      <c r="D92" s="293" t="str">
        <f t="shared" si="1"/>
        <v>2444 SVEUČILIŠTE U RIJECI</v>
      </c>
      <c r="E92" s="293" t="s">
        <v>4043</v>
      </c>
      <c r="F92" s="293" t="s">
        <v>311</v>
      </c>
      <c r="G92" s="293" t="s">
        <v>3714</v>
      </c>
      <c r="I92" s="130"/>
    </row>
    <row r="93" spans="1:9" s="130" customFormat="1" ht="15" customHeight="1">
      <c r="A93" s="293">
        <v>2452</v>
      </c>
      <c r="B93" s="293" t="s">
        <v>4002</v>
      </c>
      <c r="C93" s="293" t="s">
        <v>3935</v>
      </c>
      <c r="D93" s="293" t="str">
        <f t="shared" si="1"/>
        <v>2452 SVEUČILIŠTE J.J. STROSSMAYERA U OSIJEKU</v>
      </c>
      <c r="E93" s="293" t="s">
        <v>4003</v>
      </c>
      <c r="F93" s="293" t="s">
        <v>269</v>
      </c>
      <c r="G93" s="293" t="s">
        <v>3714</v>
      </c>
    </row>
    <row r="94" spans="1:9" ht="15" customHeight="1">
      <c r="A94" s="293">
        <v>2469</v>
      </c>
      <c r="B94" s="293" t="s">
        <v>349</v>
      </c>
      <c r="C94" s="293" t="s">
        <v>3935</v>
      </c>
      <c r="D94" s="293" t="str">
        <f t="shared" si="1"/>
        <v>2469 SVEUČILIŠTE U SPLITU</v>
      </c>
      <c r="E94" s="293" t="s">
        <v>4034</v>
      </c>
      <c r="F94" s="293" t="s">
        <v>351</v>
      </c>
      <c r="G94" s="293" t="s">
        <v>3714</v>
      </c>
      <c r="I94" s="130"/>
    </row>
    <row r="95" spans="1:9" ht="15" customHeight="1">
      <c r="A95" s="293">
        <v>2493</v>
      </c>
      <c r="B95" s="293" t="s">
        <v>336</v>
      </c>
      <c r="C95" s="293" t="s">
        <v>3935</v>
      </c>
      <c r="D95" s="293" t="str">
        <f t="shared" si="1"/>
        <v>2493 SVEUČILIŠTE U RIJECI - SVEUČILIŠNA KNJIŽNICA</v>
      </c>
      <c r="E95" s="293" t="s">
        <v>4069</v>
      </c>
      <c r="F95" s="293" t="s">
        <v>338</v>
      </c>
      <c r="G95" s="293" t="s">
        <v>3714</v>
      </c>
      <c r="I95" s="130"/>
    </row>
    <row r="96" spans="1:9" ht="15" customHeight="1">
      <c r="A96" s="293">
        <v>2508</v>
      </c>
      <c r="B96" s="293" t="s">
        <v>4009</v>
      </c>
      <c r="C96" s="293" t="s">
        <v>3935</v>
      </c>
      <c r="D96" s="293" t="str">
        <f t="shared" si="1"/>
        <v>2508 SVEUČILIŠTE JOSIPA JURJA STROSSMAYERA U OSIJEKU GRADSKA I SVEUČILIŠNA KNJIŽNICA OSIJEK</v>
      </c>
      <c r="E96" s="293" t="s">
        <v>4010</v>
      </c>
      <c r="F96" s="293" t="s">
        <v>277</v>
      </c>
      <c r="G96" s="293" t="s">
        <v>3714</v>
      </c>
      <c r="I96" s="130"/>
    </row>
    <row r="97" spans="1:9" s="130" customFormat="1" ht="15" customHeight="1">
      <c r="A97" s="293">
        <v>2524</v>
      </c>
      <c r="B97" s="293" t="s">
        <v>381</v>
      </c>
      <c r="C97" s="293" t="s">
        <v>3935</v>
      </c>
      <c r="D97" s="293" t="str">
        <f t="shared" si="1"/>
        <v>2524 SVEUČILIŠTE U SPLITU - SVEUČILIŠNA KNJIŽNICA</v>
      </c>
      <c r="E97" s="293" t="s">
        <v>4030</v>
      </c>
      <c r="F97" s="293" t="s">
        <v>383</v>
      </c>
      <c r="G97" s="293" t="s">
        <v>3714</v>
      </c>
    </row>
    <row r="98" spans="1:9" ht="15" customHeight="1">
      <c r="A98" s="293">
        <v>2532</v>
      </c>
      <c r="B98" s="293" t="s">
        <v>3695</v>
      </c>
      <c r="C98" s="293" t="s">
        <v>3935</v>
      </c>
      <c r="D98" s="293" t="str">
        <f t="shared" si="1"/>
        <v xml:space="preserve">2532 SVEUČILIŠTE U ZADRU, ZNANSTVENA KNJIŽNICA </v>
      </c>
      <c r="E98" s="293" t="s">
        <v>3696</v>
      </c>
      <c r="F98" s="293" t="s">
        <v>3697</v>
      </c>
      <c r="G98" s="293" t="s">
        <v>3714</v>
      </c>
      <c r="I98" s="130"/>
    </row>
    <row r="99" spans="1:9" ht="15" customHeight="1">
      <c r="A99" s="293">
        <v>2900</v>
      </c>
      <c r="B99" s="293" t="s">
        <v>573</v>
      </c>
      <c r="C99" s="293" t="s">
        <v>3935</v>
      </c>
      <c r="D99" s="293" t="str">
        <f t="shared" si="1"/>
        <v>2900 INSTITUT ZA OCEANOGRAFIJU I RIBARSTVO</v>
      </c>
      <c r="E99" s="293" t="s">
        <v>4075</v>
      </c>
      <c r="F99" s="293" t="s">
        <v>574</v>
      </c>
      <c r="G99" s="293" t="s">
        <v>3714</v>
      </c>
      <c r="I99" s="130"/>
    </row>
    <row r="100" spans="1:9" s="130" customFormat="1" ht="15" customHeight="1">
      <c r="A100" s="293">
        <v>2918</v>
      </c>
      <c r="B100" s="293" t="s">
        <v>2397</v>
      </c>
      <c r="C100" s="293" t="s">
        <v>3935</v>
      </c>
      <c r="D100" s="293" t="str">
        <f t="shared" si="1"/>
        <v>2918 EKONOMSKI INSTITUT, ZAGREB</v>
      </c>
      <c r="E100" s="293" t="s">
        <v>4083</v>
      </c>
      <c r="F100" s="293" t="s">
        <v>526</v>
      </c>
      <c r="G100" s="293" t="s">
        <v>3714</v>
      </c>
    </row>
    <row r="101" spans="1:9" ht="15" customHeight="1">
      <c r="A101" s="293">
        <v>2934</v>
      </c>
      <c r="B101" s="293" t="s">
        <v>527</v>
      </c>
      <c r="C101" s="293" t="s">
        <v>3935</v>
      </c>
      <c r="D101" s="293" t="str">
        <f t="shared" si="1"/>
        <v>2934 HRVATSKI INSTITUT ZA POVIJEST</v>
      </c>
      <c r="E101" s="293" t="s">
        <v>4076</v>
      </c>
      <c r="F101" s="293" t="s">
        <v>529</v>
      </c>
      <c r="G101" s="293" t="s">
        <v>3714</v>
      </c>
      <c r="I101" s="130"/>
    </row>
    <row r="102" spans="1:9" ht="15" customHeight="1">
      <c r="A102" s="293">
        <v>2942</v>
      </c>
      <c r="B102" s="293" t="s">
        <v>579</v>
      </c>
      <c r="C102" s="293" t="s">
        <v>3935</v>
      </c>
      <c r="D102" s="293" t="str">
        <f t="shared" si="1"/>
        <v>2942 INSTITUT ZA POVIJEST UMJETNOSTI</v>
      </c>
      <c r="E102" s="293" t="s">
        <v>4078</v>
      </c>
      <c r="F102" s="293" t="s">
        <v>581</v>
      </c>
      <c r="G102" s="293" t="s">
        <v>3714</v>
      </c>
      <c r="I102" s="130"/>
    </row>
    <row r="103" spans="1:9" ht="15" customHeight="1">
      <c r="A103" s="293">
        <v>2959</v>
      </c>
      <c r="B103" s="293" t="s">
        <v>565</v>
      </c>
      <c r="C103" s="293" t="s">
        <v>3935</v>
      </c>
      <c r="D103" s="293" t="str">
        <f t="shared" si="1"/>
        <v>2959 INSTITUT ZA MEDICINSKA ISTRAŽIVANJA I MEDICINU RADA</v>
      </c>
      <c r="E103" s="293" t="s">
        <v>4088</v>
      </c>
      <c r="F103" s="293" t="s">
        <v>567</v>
      </c>
      <c r="G103" s="293" t="s">
        <v>3714</v>
      </c>
      <c r="I103" s="130"/>
    </row>
    <row r="104" spans="1:9" s="131" customFormat="1" ht="15" customHeight="1">
      <c r="A104" s="293">
        <v>2967</v>
      </c>
      <c r="B104" s="293" t="s">
        <v>588</v>
      </c>
      <c r="C104" s="293" t="s">
        <v>3935</v>
      </c>
      <c r="D104" s="293" t="str">
        <f t="shared" si="1"/>
        <v>2967 HRVATSKI ŠUMARSKI INSTITUT</v>
      </c>
      <c r="E104" s="293" t="s">
        <v>4098</v>
      </c>
      <c r="F104" s="293" t="s">
        <v>591</v>
      </c>
      <c r="G104" s="293" t="s">
        <v>3714</v>
      </c>
      <c r="I104" s="130"/>
    </row>
    <row r="105" spans="1:9" ht="15" customHeight="1">
      <c r="A105" s="293">
        <v>2975</v>
      </c>
      <c r="B105" s="293" t="s">
        <v>551</v>
      </c>
      <c r="C105" s="293" t="s">
        <v>3935</v>
      </c>
      <c r="D105" s="293" t="str">
        <f t="shared" si="1"/>
        <v>2975 INSTITUT ZA FIZIKU</v>
      </c>
      <c r="E105" s="293" t="s">
        <v>4084</v>
      </c>
      <c r="F105" s="293" t="s">
        <v>552</v>
      </c>
      <c r="G105" s="293" t="s">
        <v>3714</v>
      </c>
      <c r="I105" s="130"/>
    </row>
    <row r="106" spans="1:9" ht="15" customHeight="1">
      <c r="A106" s="293">
        <v>2983</v>
      </c>
      <c r="B106" s="293" t="s">
        <v>530</v>
      </c>
      <c r="C106" s="293" t="s">
        <v>3869</v>
      </c>
      <c r="D106" s="293" t="str">
        <f t="shared" si="1"/>
        <v>2983 HRVATSKI VETERINARSKI INSTITUT</v>
      </c>
      <c r="E106" s="293" t="s">
        <v>3873</v>
      </c>
      <c r="F106" s="293" t="s">
        <v>531</v>
      </c>
      <c r="G106" s="293" t="s">
        <v>3714</v>
      </c>
      <c r="I106" s="130"/>
    </row>
    <row r="107" spans="1:9" ht="15" customHeight="1">
      <c r="A107" s="293">
        <v>2991</v>
      </c>
      <c r="B107" s="293" t="s">
        <v>1203</v>
      </c>
      <c r="C107" s="293" t="s">
        <v>3935</v>
      </c>
      <c r="D107" s="293" t="str">
        <f t="shared" si="1"/>
        <v>2991 POLJOPRIVREDNI INSTITUT OSIJEK</v>
      </c>
      <c r="E107" s="293" t="s">
        <v>4093</v>
      </c>
      <c r="F107" s="293" t="s">
        <v>1205</v>
      </c>
      <c r="G107" s="293" t="s">
        <v>3714</v>
      </c>
      <c r="I107" s="130"/>
    </row>
    <row r="108" spans="1:9" ht="15" customHeight="1">
      <c r="A108" s="293">
        <v>3009</v>
      </c>
      <c r="B108" s="293" t="s">
        <v>570</v>
      </c>
      <c r="C108" s="293" t="s">
        <v>3935</v>
      </c>
      <c r="D108" s="293" t="str">
        <f t="shared" si="1"/>
        <v>3009 INSTITUT ZA MIGRACIJE I NARODNOSTI</v>
      </c>
      <c r="E108" s="293" t="s">
        <v>4092</v>
      </c>
      <c r="F108" s="293" t="s">
        <v>572</v>
      </c>
      <c r="G108" s="293" t="s">
        <v>3714</v>
      </c>
      <c r="I108" s="130"/>
    </row>
    <row r="109" spans="1:9" ht="15" customHeight="1">
      <c r="A109" s="293">
        <v>3025</v>
      </c>
      <c r="B109" s="293" t="s">
        <v>559</v>
      </c>
      <c r="C109" s="293" t="s">
        <v>3935</v>
      </c>
      <c r="D109" s="293" t="str">
        <f t="shared" si="1"/>
        <v>3025 INSTITUT ZA JADRANSKE KULTURE I MELIORACIJU KRŠA</v>
      </c>
      <c r="E109" s="293" t="s">
        <v>4089</v>
      </c>
      <c r="F109" s="293" t="s">
        <v>561</v>
      </c>
      <c r="G109" s="293" t="s">
        <v>3714</v>
      </c>
      <c r="I109" s="130"/>
    </row>
    <row r="110" spans="1:9" ht="15" customHeight="1">
      <c r="A110" s="293">
        <v>3041</v>
      </c>
      <c r="B110" s="293" t="s">
        <v>535</v>
      </c>
      <c r="C110" s="293" t="s">
        <v>3935</v>
      </c>
      <c r="D110" s="293" t="str">
        <f t="shared" si="1"/>
        <v>3041 INSTITUT RUĐER BOŠKOVIĆ</v>
      </c>
      <c r="E110" s="293" t="s">
        <v>4080</v>
      </c>
      <c r="F110" s="293" t="s">
        <v>537</v>
      </c>
      <c r="G110" s="293" t="s">
        <v>3714</v>
      </c>
      <c r="I110" s="130"/>
    </row>
    <row r="111" spans="1:9" ht="15" customHeight="1">
      <c r="A111" s="293">
        <v>3050</v>
      </c>
      <c r="B111" s="293" t="s">
        <v>2398</v>
      </c>
      <c r="C111" s="293" t="s">
        <v>3935</v>
      </c>
      <c r="D111" s="293" t="str">
        <f t="shared" si="1"/>
        <v>3050 INSTITUT ZA DRUŠTVENA ISTRAŽIVANJA U ZAGREBU</v>
      </c>
      <c r="E111" s="293" t="s">
        <v>4097</v>
      </c>
      <c r="F111" s="293" t="s">
        <v>545</v>
      </c>
      <c r="G111" s="293" t="s">
        <v>3714</v>
      </c>
      <c r="I111" s="130"/>
    </row>
    <row r="112" spans="1:9" ht="15" customHeight="1">
      <c r="A112" s="293">
        <v>3068</v>
      </c>
      <c r="B112" s="293" t="s">
        <v>582</v>
      </c>
      <c r="C112" s="293" t="s">
        <v>3935</v>
      </c>
      <c r="D112" s="293" t="str">
        <f t="shared" si="1"/>
        <v>3068 INSTITUT ZA TURIZAM</v>
      </c>
      <c r="E112" s="293" t="s">
        <v>4074</v>
      </c>
      <c r="F112" s="293" t="s">
        <v>584</v>
      </c>
      <c r="G112" s="293" t="s">
        <v>3714</v>
      </c>
      <c r="I112" s="130"/>
    </row>
    <row r="113" spans="1:9" ht="15" customHeight="1">
      <c r="A113" s="293">
        <v>3076</v>
      </c>
      <c r="B113" s="293" t="s">
        <v>575</v>
      </c>
      <c r="C113" s="293" t="s">
        <v>3935</v>
      </c>
      <c r="D113" s="293" t="str">
        <f t="shared" si="1"/>
        <v>3076 INSTITUT ZA POLJOPRIVREDU I TURIZAM</v>
      </c>
      <c r="E113" s="293" t="s">
        <v>4079</v>
      </c>
      <c r="F113" s="293" t="s">
        <v>578</v>
      </c>
      <c r="G113" s="293" t="s">
        <v>3714</v>
      </c>
      <c r="I113" s="130"/>
    </row>
    <row r="114" spans="1:9" ht="15" customHeight="1">
      <c r="A114" s="293">
        <v>3084</v>
      </c>
      <c r="B114" s="293" t="s">
        <v>546</v>
      </c>
      <c r="C114" s="293" t="s">
        <v>3935</v>
      </c>
      <c r="D114" s="293" t="str">
        <f t="shared" si="1"/>
        <v>3084 INSTITUT ZA ETNOLOGIJU I FOLKLORISTIKU</v>
      </c>
      <c r="E114" s="293" t="s">
        <v>4085</v>
      </c>
      <c r="F114" s="293" t="s">
        <v>548</v>
      </c>
      <c r="G114" s="293" t="s">
        <v>3714</v>
      </c>
      <c r="I114" s="130"/>
    </row>
    <row r="115" spans="1:9" ht="15" customHeight="1">
      <c r="A115" s="293">
        <v>3092</v>
      </c>
      <c r="B115" s="293" t="s">
        <v>549</v>
      </c>
      <c r="C115" s="293" t="s">
        <v>3935</v>
      </c>
      <c r="D115" s="293" t="str">
        <f t="shared" si="1"/>
        <v>3092 INSTITUT ZA FILOZOFIJU</v>
      </c>
      <c r="E115" s="293" t="s">
        <v>4090</v>
      </c>
      <c r="F115" s="293" t="s">
        <v>550</v>
      </c>
      <c r="G115" s="293" t="s">
        <v>3714</v>
      </c>
      <c r="I115" s="130"/>
    </row>
    <row r="116" spans="1:9" ht="15" customHeight="1">
      <c r="A116" s="293">
        <v>3105</v>
      </c>
      <c r="B116" s="293" t="s">
        <v>4086</v>
      </c>
      <c r="C116" s="293" t="s">
        <v>3935</v>
      </c>
      <c r="D116" s="293" t="str">
        <f t="shared" si="1"/>
        <v>3105 INSTITUT DRUŠTVENIH ZNANOSTI  IVO PILAR</v>
      </c>
      <c r="E116" s="293" t="s">
        <v>4087</v>
      </c>
      <c r="F116" s="293" t="s">
        <v>534</v>
      </c>
      <c r="G116" s="293" t="s">
        <v>3714</v>
      </c>
      <c r="I116" s="130"/>
    </row>
    <row r="117" spans="1:9" s="130" customFormat="1" ht="15" customHeight="1">
      <c r="A117" s="293">
        <v>3113</v>
      </c>
      <c r="B117" s="293" t="s">
        <v>538</v>
      </c>
      <c r="C117" s="293" t="s">
        <v>3935</v>
      </c>
      <c r="D117" s="293" t="str">
        <f t="shared" si="1"/>
        <v>3113 INSTITUT ZA ANTROPOLOGIJU</v>
      </c>
      <c r="E117" s="293" t="s">
        <v>4073</v>
      </c>
      <c r="F117" s="293" t="s">
        <v>540</v>
      </c>
      <c r="G117" s="293" t="s">
        <v>3714</v>
      </c>
    </row>
    <row r="118" spans="1:9" ht="15" customHeight="1">
      <c r="A118" s="293">
        <v>3121</v>
      </c>
      <c r="B118" s="293" t="s">
        <v>541</v>
      </c>
      <c r="C118" s="293" t="s">
        <v>3935</v>
      </c>
      <c r="D118" s="293" t="str">
        <f t="shared" si="1"/>
        <v>3121 INSTITUT ZA ARHEOLOGIJU</v>
      </c>
      <c r="E118" s="293" t="s">
        <v>4077</v>
      </c>
      <c r="F118" s="293" t="s">
        <v>542</v>
      </c>
      <c r="G118" s="293" t="s">
        <v>3714</v>
      </c>
      <c r="I118" s="130"/>
    </row>
    <row r="119" spans="1:9" ht="15" customHeight="1">
      <c r="A119" s="293">
        <v>3148</v>
      </c>
      <c r="B119" s="293" t="s">
        <v>2608</v>
      </c>
      <c r="C119" s="293" t="s">
        <v>4324</v>
      </c>
      <c r="D119" s="293" t="str">
        <f t="shared" si="1"/>
        <v>3148 ZATVORSKA BOLNICA U ZAGREBU</v>
      </c>
      <c r="E119" s="293" t="s">
        <v>4350</v>
      </c>
      <c r="F119" s="293" t="s">
        <v>2609</v>
      </c>
      <c r="G119" s="293" t="s">
        <v>3714</v>
      </c>
      <c r="I119" s="130"/>
    </row>
    <row r="120" spans="1:9" ht="14.4">
      <c r="A120" s="293">
        <v>3156</v>
      </c>
      <c r="B120" s="293" t="s">
        <v>2580</v>
      </c>
      <c r="C120" s="293" t="s">
        <v>4324</v>
      </c>
      <c r="D120" s="293" t="str">
        <f t="shared" si="1"/>
        <v>3156 ODGOJNI ZAVOD TUROPOLJE</v>
      </c>
      <c r="E120" s="293" t="s">
        <v>4337</v>
      </c>
      <c r="F120" s="293" t="s">
        <v>2581</v>
      </c>
      <c r="G120" s="293" t="s">
        <v>3714</v>
      </c>
      <c r="I120" s="130"/>
    </row>
    <row r="121" spans="1:9" s="130" customFormat="1" ht="15" customHeight="1">
      <c r="A121" s="293">
        <v>3164</v>
      </c>
      <c r="B121" s="293" t="s">
        <v>2571</v>
      </c>
      <c r="C121" s="293" t="s">
        <v>4324</v>
      </c>
      <c r="D121" s="293" t="str">
        <f t="shared" si="1"/>
        <v>3164 KAZNIONICA U LEPOGLAVI</v>
      </c>
      <c r="E121" s="293" t="s">
        <v>4343</v>
      </c>
      <c r="F121" s="293" t="s">
        <v>2572</v>
      </c>
      <c r="G121" s="293" t="s">
        <v>3714</v>
      </c>
    </row>
    <row r="122" spans="1:9" ht="15" customHeight="1">
      <c r="A122" s="293">
        <v>3172</v>
      </c>
      <c r="B122" s="293" t="s">
        <v>2573</v>
      </c>
      <c r="C122" s="293" t="s">
        <v>4324</v>
      </c>
      <c r="D122" s="293" t="str">
        <f t="shared" si="1"/>
        <v>3172 KAZNIONICA U LIPOVICI - POPOVAČA</v>
      </c>
      <c r="E122" s="293" t="s">
        <v>4339</v>
      </c>
      <c r="F122" s="293" t="s">
        <v>2574</v>
      </c>
      <c r="G122" s="293" t="s">
        <v>3714</v>
      </c>
      <c r="I122" s="130"/>
    </row>
    <row r="123" spans="1:9" ht="15" customHeight="1">
      <c r="A123" s="293">
        <v>3197</v>
      </c>
      <c r="B123" s="293" t="s">
        <v>4334</v>
      </c>
      <c r="C123" s="293" t="s">
        <v>4324</v>
      </c>
      <c r="D123" s="293" t="str">
        <f t="shared" si="1"/>
        <v>3197 KAZNIONICA U  TUROPOLJU</v>
      </c>
      <c r="E123" s="293" t="s">
        <v>4335</v>
      </c>
      <c r="F123" s="293" t="s">
        <v>2577</v>
      </c>
      <c r="G123" s="293" t="s">
        <v>3714</v>
      </c>
      <c r="I123" s="130"/>
    </row>
    <row r="124" spans="1:9" ht="15" customHeight="1">
      <c r="A124" s="293">
        <v>3201</v>
      </c>
      <c r="B124" s="293" t="s">
        <v>2578</v>
      </c>
      <c r="C124" s="293" t="s">
        <v>4324</v>
      </c>
      <c r="D124" s="293" t="str">
        <f t="shared" si="1"/>
        <v>3201 KAZNIONICA U VALTURI</v>
      </c>
      <c r="E124" s="293" t="s">
        <v>4332</v>
      </c>
      <c r="F124" s="293" t="s">
        <v>2579</v>
      </c>
      <c r="G124" s="293" t="s">
        <v>3714</v>
      </c>
      <c r="I124" s="130"/>
    </row>
    <row r="125" spans="1:9" ht="15" customHeight="1">
      <c r="A125" s="293">
        <v>3210</v>
      </c>
      <c r="B125" s="293" t="s">
        <v>4351</v>
      </c>
      <c r="C125" s="293" t="s">
        <v>4324</v>
      </c>
      <c r="D125" s="293" t="str">
        <f t="shared" si="1"/>
        <v>3210 ZATVOR U  BJELOVARU</v>
      </c>
      <c r="E125" s="293" t="s">
        <v>4352</v>
      </c>
      <c r="F125" s="293" t="s">
        <v>2584</v>
      </c>
      <c r="G125" s="293" t="s">
        <v>3714</v>
      </c>
      <c r="I125" s="130"/>
    </row>
    <row r="126" spans="1:9" ht="15" customHeight="1">
      <c r="A126" s="293">
        <v>3228</v>
      </c>
      <c r="B126" s="293" t="s">
        <v>4340</v>
      </c>
      <c r="C126" s="293" t="s">
        <v>4324</v>
      </c>
      <c r="D126" s="293" t="str">
        <f t="shared" si="1"/>
        <v>3228 ZATVOR U DUBROVNIKU</v>
      </c>
      <c r="E126" s="293" t="s">
        <v>4341</v>
      </c>
      <c r="F126" s="293" t="s">
        <v>2585</v>
      </c>
      <c r="G126" s="293" t="s">
        <v>3714</v>
      </c>
      <c r="I126" s="130"/>
    </row>
    <row r="127" spans="1:9" ht="15" customHeight="1">
      <c r="A127" s="293">
        <v>3236</v>
      </c>
      <c r="B127" s="293" t="s">
        <v>2586</v>
      </c>
      <c r="C127" s="293" t="s">
        <v>4324</v>
      </c>
      <c r="D127" s="293" t="str">
        <f t="shared" si="1"/>
        <v>3236 ZATVOR U GOSPIĆU</v>
      </c>
      <c r="E127" s="293" t="s">
        <v>4342</v>
      </c>
      <c r="F127" s="293" t="s">
        <v>2587</v>
      </c>
      <c r="G127" s="293" t="s">
        <v>3714</v>
      </c>
      <c r="I127" s="130"/>
    </row>
    <row r="128" spans="1:9" ht="15" customHeight="1">
      <c r="A128" s="293">
        <v>3244</v>
      </c>
      <c r="B128" s="293" t="s">
        <v>2588</v>
      </c>
      <c r="C128" s="293" t="s">
        <v>4324</v>
      </c>
      <c r="D128" s="293" t="str">
        <f t="shared" si="1"/>
        <v>3244 ZATVOR U KARLOVCU</v>
      </c>
      <c r="E128" s="293" t="s">
        <v>4349</v>
      </c>
      <c r="F128" s="293" t="s">
        <v>2589</v>
      </c>
      <c r="G128" s="293" t="s">
        <v>3714</v>
      </c>
      <c r="I128" s="130"/>
    </row>
    <row r="129" spans="1:9" ht="15" customHeight="1">
      <c r="A129" s="293">
        <v>3252</v>
      </c>
      <c r="B129" s="293" t="s">
        <v>2590</v>
      </c>
      <c r="C129" s="293" t="s">
        <v>4324</v>
      </c>
      <c r="D129" s="293" t="str">
        <f t="shared" si="1"/>
        <v>3252 ZATVOR U OSIJEKU</v>
      </c>
      <c r="E129" s="293" t="s">
        <v>4338</v>
      </c>
      <c r="F129" s="293" t="s">
        <v>2591</v>
      </c>
      <c r="G129" s="293" t="s">
        <v>3714</v>
      </c>
      <c r="I129" s="130"/>
    </row>
    <row r="130" spans="1:9" ht="15" customHeight="1">
      <c r="A130" s="293">
        <v>3277</v>
      </c>
      <c r="B130" s="293" t="s">
        <v>4330</v>
      </c>
      <c r="C130" s="293" t="s">
        <v>4324</v>
      </c>
      <c r="D130" s="293" t="str">
        <f t="shared" ref="D130:D193" si="2">A130&amp;" "&amp;B130</f>
        <v>3277 ZATVOR U PULI-POLA</v>
      </c>
      <c r="E130" s="293" t="s">
        <v>4331</v>
      </c>
      <c r="F130" s="293" t="s">
        <v>2594</v>
      </c>
      <c r="G130" s="293" t="s">
        <v>3714</v>
      </c>
      <c r="I130" s="130"/>
    </row>
    <row r="131" spans="1:9" ht="15" customHeight="1">
      <c r="A131" s="293">
        <v>3285</v>
      </c>
      <c r="B131" s="293" t="s">
        <v>2595</v>
      </c>
      <c r="C131" s="293" t="s">
        <v>4324</v>
      </c>
      <c r="D131" s="293" t="str">
        <f t="shared" si="2"/>
        <v>3285 ZATVOR U RIJECI</v>
      </c>
      <c r="E131" s="293" t="s">
        <v>4346</v>
      </c>
      <c r="F131" s="293" t="s">
        <v>2596</v>
      </c>
      <c r="G131" s="293" t="s">
        <v>3714</v>
      </c>
      <c r="I131" s="130"/>
    </row>
    <row r="132" spans="1:9" ht="15" customHeight="1">
      <c r="A132" s="293">
        <v>3293</v>
      </c>
      <c r="B132" s="293" t="s">
        <v>2597</v>
      </c>
      <c r="C132" s="293" t="s">
        <v>4324</v>
      </c>
      <c r="D132" s="293" t="str">
        <f t="shared" si="2"/>
        <v>3293 ZATVOR U SISKU</v>
      </c>
      <c r="E132" s="293" t="s">
        <v>4336</v>
      </c>
      <c r="F132" s="293" t="s">
        <v>2598</v>
      </c>
      <c r="G132" s="293" t="s">
        <v>3714</v>
      </c>
      <c r="I132" s="130"/>
    </row>
    <row r="133" spans="1:9" ht="15" customHeight="1">
      <c r="A133" s="293">
        <v>3308</v>
      </c>
      <c r="B133" s="293" t="s">
        <v>2599</v>
      </c>
      <c r="C133" s="293" t="s">
        <v>4324</v>
      </c>
      <c r="D133" s="293" t="str">
        <f t="shared" si="2"/>
        <v>3308 ZATVOR U SPLITU</v>
      </c>
      <c r="E133" s="293" t="s">
        <v>4333</v>
      </c>
      <c r="F133" s="293" t="s">
        <v>2600</v>
      </c>
      <c r="G133" s="293" t="s">
        <v>3714</v>
      </c>
      <c r="I133" s="130"/>
    </row>
    <row r="134" spans="1:9" ht="15" customHeight="1">
      <c r="A134" s="293">
        <v>3316</v>
      </c>
      <c r="B134" s="293" t="s">
        <v>2601</v>
      </c>
      <c r="C134" s="293" t="s">
        <v>4324</v>
      </c>
      <c r="D134" s="293" t="str">
        <f t="shared" si="2"/>
        <v>3316 ZATVOR U ŠIBENIKU</v>
      </c>
      <c r="E134" s="293" t="s">
        <v>4326</v>
      </c>
      <c r="F134" s="293" t="s">
        <v>2602</v>
      </c>
      <c r="G134" s="293" t="s">
        <v>3714</v>
      </c>
      <c r="I134" s="130"/>
    </row>
    <row r="135" spans="1:9" ht="15" customHeight="1">
      <c r="A135" s="293">
        <v>3324</v>
      </c>
      <c r="B135" s="293" t="s">
        <v>2603</v>
      </c>
      <c r="C135" s="293" t="s">
        <v>4324</v>
      </c>
      <c r="D135" s="293" t="str">
        <f t="shared" si="2"/>
        <v>3324 ZATVOR U VARAŽDINU</v>
      </c>
      <c r="E135" s="293" t="s">
        <v>4327</v>
      </c>
      <c r="F135" s="293" t="s">
        <v>2604</v>
      </c>
      <c r="G135" s="293" t="s">
        <v>3714</v>
      </c>
      <c r="I135" s="130"/>
    </row>
    <row r="136" spans="1:9" ht="15" customHeight="1">
      <c r="A136" s="293">
        <v>3332</v>
      </c>
      <c r="B136" s="293" t="s">
        <v>2605</v>
      </c>
      <c r="C136" s="293" t="s">
        <v>4324</v>
      </c>
      <c r="D136" s="293" t="str">
        <f t="shared" si="2"/>
        <v>3332 ZATVOR U ZADRU</v>
      </c>
      <c r="E136" s="293" t="s">
        <v>4328</v>
      </c>
      <c r="F136" s="293" t="s">
        <v>2606</v>
      </c>
      <c r="G136" s="293" t="s">
        <v>3714</v>
      </c>
      <c r="I136" s="130"/>
    </row>
    <row r="137" spans="1:9" ht="15" customHeight="1">
      <c r="A137" s="293">
        <v>3349</v>
      </c>
      <c r="B137" s="293" t="s">
        <v>4344</v>
      </c>
      <c r="C137" s="293" t="s">
        <v>4324</v>
      </c>
      <c r="D137" s="293" t="str">
        <f t="shared" si="2"/>
        <v>3349 ZATVOR U  ZAGREBU</v>
      </c>
      <c r="E137" s="293" t="s">
        <v>4345</v>
      </c>
      <c r="F137" s="293" t="s">
        <v>2607</v>
      </c>
      <c r="G137" s="293" t="s">
        <v>3714</v>
      </c>
      <c r="I137" s="130"/>
    </row>
    <row r="138" spans="1:9" ht="15" customHeight="1">
      <c r="A138" s="293">
        <v>3357</v>
      </c>
      <c r="B138" s="293" t="s">
        <v>2610</v>
      </c>
      <c r="C138" s="293" t="s">
        <v>4324</v>
      </c>
      <c r="D138" s="293" t="str">
        <f t="shared" si="2"/>
        <v>3357 VRHOVNI SUD REPUBLIKE HRVATSKE</v>
      </c>
      <c r="E138" s="293" t="s">
        <v>4357</v>
      </c>
      <c r="F138" s="293" t="s">
        <v>2611</v>
      </c>
      <c r="G138" s="293" t="s">
        <v>3714</v>
      </c>
      <c r="I138" s="130"/>
    </row>
    <row r="139" spans="1:9" ht="15" customHeight="1">
      <c r="A139" s="293">
        <v>3365</v>
      </c>
      <c r="B139" s="293" t="s">
        <v>2624</v>
      </c>
      <c r="C139" s="293" t="s">
        <v>4324</v>
      </c>
      <c r="D139" s="293" t="str">
        <f t="shared" si="2"/>
        <v>3365 DRŽAVNO ODVJETNIŠTVO REPUBLIKE HRVATSKE</v>
      </c>
      <c r="E139" s="293" t="s">
        <v>4364</v>
      </c>
      <c r="F139" s="293" t="s">
        <v>2625</v>
      </c>
      <c r="G139" s="293" t="s">
        <v>3714</v>
      </c>
      <c r="I139" s="130"/>
    </row>
    <row r="140" spans="1:9" ht="15" customHeight="1">
      <c r="A140" s="293">
        <v>3381</v>
      </c>
      <c r="B140" s="293" t="s">
        <v>4367</v>
      </c>
      <c r="C140" s="293" t="s">
        <v>4324</v>
      </c>
      <c r="D140" s="293" t="str">
        <f t="shared" si="2"/>
        <v>3381 VISOKI PREKRŠAJNI SUD REPUBLIKE HRVATSKE</v>
      </c>
      <c r="E140" s="293" t="s">
        <v>4368</v>
      </c>
      <c r="F140" s="293" t="s">
        <v>2630</v>
      </c>
      <c r="G140" s="293" t="s">
        <v>3714</v>
      </c>
      <c r="I140" s="130"/>
    </row>
    <row r="141" spans="1:9" ht="15" customHeight="1">
      <c r="A141" s="293">
        <v>3390</v>
      </c>
      <c r="B141" s="293" t="s">
        <v>2635</v>
      </c>
      <c r="C141" s="293" t="s">
        <v>4324</v>
      </c>
      <c r="D141" s="293" t="str">
        <f t="shared" si="2"/>
        <v>3390 ŽUPANIJSKI SUD U DUBROVNIKU</v>
      </c>
      <c r="E141" s="293" t="s">
        <v>4375</v>
      </c>
      <c r="F141" s="293" t="s">
        <v>2636</v>
      </c>
      <c r="G141" s="293" t="s">
        <v>3714</v>
      </c>
      <c r="I141" s="130"/>
    </row>
    <row r="142" spans="1:9" s="130" customFormat="1" ht="15" customHeight="1">
      <c r="A142" s="293">
        <v>3412</v>
      </c>
      <c r="B142" s="293" t="s">
        <v>2637</v>
      </c>
      <c r="C142" s="293" t="s">
        <v>4324</v>
      </c>
      <c r="D142" s="293" t="str">
        <f t="shared" si="2"/>
        <v>3412 ŽUPANIJSKI SUD U KARLOVCU</v>
      </c>
      <c r="E142" s="293" t="s">
        <v>4376</v>
      </c>
      <c r="F142" s="293" t="s">
        <v>2638</v>
      </c>
      <c r="G142" s="293" t="s">
        <v>3714</v>
      </c>
    </row>
    <row r="143" spans="1:9" s="130" customFormat="1" ht="15" customHeight="1">
      <c r="A143" s="293">
        <v>3429</v>
      </c>
      <c r="B143" s="293" t="s">
        <v>2639</v>
      </c>
      <c r="C143" s="293" t="s">
        <v>4324</v>
      </c>
      <c r="D143" s="293" t="str">
        <f t="shared" si="2"/>
        <v>3429 ŽUPANIJSKI SUD U OSIJEKU</v>
      </c>
      <c r="E143" s="293" t="s">
        <v>4377</v>
      </c>
      <c r="F143" s="293" t="s">
        <v>2640</v>
      </c>
      <c r="G143" s="293" t="s">
        <v>3714</v>
      </c>
    </row>
    <row r="144" spans="1:9" s="130" customFormat="1" ht="15" customHeight="1">
      <c r="A144" s="293">
        <v>3445</v>
      </c>
      <c r="B144" s="293" t="s">
        <v>2641</v>
      </c>
      <c r="C144" s="293" t="s">
        <v>4324</v>
      </c>
      <c r="D144" s="293" t="str">
        <f t="shared" si="2"/>
        <v>3445 ŽUPANIJSKI SUD U PULI - POLA</v>
      </c>
      <c r="E144" s="293" t="s">
        <v>4378</v>
      </c>
      <c r="F144" s="293" t="s">
        <v>2642</v>
      </c>
      <c r="G144" s="293" t="s">
        <v>3714</v>
      </c>
    </row>
    <row r="145" spans="1:9" s="131" customFormat="1" ht="15" customHeight="1">
      <c r="A145" s="293">
        <v>3453</v>
      </c>
      <c r="B145" s="293" t="s">
        <v>2643</v>
      </c>
      <c r="C145" s="293" t="s">
        <v>4324</v>
      </c>
      <c r="D145" s="293" t="str">
        <f t="shared" si="2"/>
        <v>3453 ŽUPANIJSKI SUD U RIJECI</v>
      </c>
      <c r="E145" s="293" t="s">
        <v>4379</v>
      </c>
      <c r="F145" s="293" t="s">
        <v>2644</v>
      </c>
      <c r="G145" s="293" t="s">
        <v>3714</v>
      </c>
      <c r="I145" s="130"/>
    </row>
    <row r="146" spans="1:9" s="131" customFormat="1" ht="15" customHeight="1">
      <c r="A146" s="293">
        <v>3461</v>
      </c>
      <c r="B146" s="293" t="s">
        <v>2645</v>
      </c>
      <c r="C146" s="293" t="s">
        <v>4324</v>
      </c>
      <c r="D146" s="293" t="str">
        <f t="shared" si="2"/>
        <v>3461 ŽUPANIJSKI SUD U SISKU</v>
      </c>
      <c r="E146" s="293" t="s">
        <v>4380</v>
      </c>
      <c r="F146" s="293" t="s">
        <v>2646</v>
      </c>
      <c r="G146" s="293" t="s">
        <v>3714</v>
      </c>
      <c r="I146" s="130"/>
    </row>
    <row r="147" spans="1:9" s="131" customFormat="1" ht="15" customHeight="1">
      <c r="A147" s="293">
        <v>3470</v>
      </c>
      <c r="B147" s="293" t="s">
        <v>2649</v>
      </c>
      <c r="C147" s="293" t="s">
        <v>4324</v>
      </c>
      <c r="D147" s="293" t="str">
        <f t="shared" si="2"/>
        <v>3470 ŽUPANIJSKI SUD U SPLITU</v>
      </c>
      <c r="E147" s="293" t="s">
        <v>4382</v>
      </c>
      <c r="F147" s="293" t="s">
        <v>2650</v>
      </c>
      <c r="G147" s="293" t="s">
        <v>3714</v>
      </c>
      <c r="I147" s="130"/>
    </row>
    <row r="148" spans="1:9" s="130" customFormat="1" ht="15" customHeight="1">
      <c r="A148" s="293">
        <v>3488</v>
      </c>
      <c r="B148" s="293" t="s">
        <v>2653</v>
      </c>
      <c r="C148" s="293" t="s">
        <v>4324</v>
      </c>
      <c r="D148" s="293" t="str">
        <f t="shared" si="2"/>
        <v>3488 ŽUPANIJSKI SUD U VARAŽDINU</v>
      </c>
      <c r="E148" s="293" t="s">
        <v>4384</v>
      </c>
      <c r="F148" s="293" t="s">
        <v>2654</v>
      </c>
      <c r="G148" s="293" t="s">
        <v>3714</v>
      </c>
    </row>
    <row r="149" spans="1:9" s="130" customFormat="1" ht="15" customHeight="1">
      <c r="A149" s="293">
        <v>3496</v>
      </c>
      <c r="B149" s="293" t="s">
        <v>2659</v>
      </c>
      <c r="C149" s="293" t="s">
        <v>4324</v>
      </c>
      <c r="D149" s="293" t="str">
        <f t="shared" si="2"/>
        <v>3496 ŽUPANIJSKI SUD U ZADRU</v>
      </c>
      <c r="E149" s="293" t="s">
        <v>4371</v>
      </c>
      <c r="F149" s="293" t="s">
        <v>2660</v>
      </c>
      <c r="G149" s="293" t="s">
        <v>3714</v>
      </c>
    </row>
    <row r="150" spans="1:9" ht="15" customHeight="1">
      <c r="A150" s="293">
        <v>3507</v>
      </c>
      <c r="B150" s="293" t="s">
        <v>4372</v>
      </c>
      <c r="C150" s="293" t="s">
        <v>4324</v>
      </c>
      <c r="D150" s="293" t="str">
        <f t="shared" si="2"/>
        <v>3507 ŽUPANIJSKI SUD U  ZAGREBU</v>
      </c>
      <c r="E150" s="293" t="s">
        <v>4373</v>
      </c>
      <c r="F150" s="293" t="s">
        <v>2661</v>
      </c>
      <c r="G150" s="293" t="s">
        <v>3714</v>
      </c>
      <c r="I150" s="130"/>
    </row>
    <row r="151" spans="1:9" ht="15" customHeight="1">
      <c r="A151" s="293">
        <v>3515</v>
      </c>
      <c r="B151" s="293" t="s">
        <v>2662</v>
      </c>
      <c r="C151" s="293" t="s">
        <v>4324</v>
      </c>
      <c r="D151" s="293" t="str">
        <f t="shared" si="2"/>
        <v>3515 TRGOVAČKI SUD U BJELOVARU</v>
      </c>
      <c r="E151" s="293" t="s">
        <v>4387</v>
      </c>
      <c r="F151" s="293" t="s">
        <v>2663</v>
      </c>
      <c r="G151" s="293" t="s">
        <v>3714</v>
      </c>
      <c r="I151" s="130"/>
    </row>
    <row r="152" spans="1:9" ht="15" customHeight="1">
      <c r="A152" s="293">
        <v>3531</v>
      </c>
      <c r="B152" s="293" t="s">
        <v>2667</v>
      </c>
      <c r="C152" s="293" t="s">
        <v>4324</v>
      </c>
      <c r="D152" s="293" t="str">
        <f t="shared" si="2"/>
        <v>3531 TRGOVAČKI SUD U OSIJEKU</v>
      </c>
      <c r="E152" s="293" t="s">
        <v>4388</v>
      </c>
      <c r="F152" s="293" t="s">
        <v>2668</v>
      </c>
      <c r="G152" s="293" t="s">
        <v>3714</v>
      </c>
      <c r="I152" s="130"/>
    </row>
    <row r="153" spans="1:9" ht="24" customHeight="1">
      <c r="A153" s="293">
        <v>3540</v>
      </c>
      <c r="B153" s="293" t="s">
        <v>2671</v>
      </c>
      <c r="C153" s="293" t="s">
        <v>4324</v>
      </c>
      <c r="D153" s="293" t="str">
        <f t="shared" si="2"/>
        <v>3540 TRGOVAČKI SUD U RIJECI</v>
      </c>
      <c r="E153" s="293" t="s">
        <v>4390</v>
      </c>
      <c r="F153" s="293" t="s">
        <v>2672</v>
      </c>
      <c r="G153" s="293" t="s">
        <v>3714</v>
      </c>
      <c r="I153" s="130"/>
    </row>
    <row r="154" spans="1:9" ht="15" customHeight="1">
      <c r="A154" s="293">
        <v>3566</v>
      </c>
      <c r="B154" s="293" t="s">
        <v>2673</v>
      </c>
      <c r="C154" s="293" t="s">
        <v>4324</v>
      </c>
      <c r="D154" s="293" t="str">
        <f t="shared" si="2"/>
        <v>3566 TRGOVAČKI SUD U SPLITU</v>
      </c>
      <c r="E154" s="293" t="s">
        <v>4391</v>
      </c>
      <c r="F154" s="293" t="s">
        <v>2674</v>
      </c>
      <c r="G154" s="293" t="s">
        <v>3714</v>
      </c>
      <c r="I154" s="130"/>
    </row>
    <row r="155" spans="1:9" ht="14.4">
      <c r="A155" s="293">
        <v>3574</v>
      </c>
      <c r="B155" s="293" t="s">
        <v>2675</v>
      </c>
      <c r="C155" s="293" t="s">
        <v>4324</v>
      </c>
      <c r="D155" s="293" t="str">
        <f t="shared" si="2"/>
        <v>3574 TRGOVAČKI SUD U VARAŽDINU</v>
      </c>
      <c r="E155" s="293" t="s">
        <v>4392</v>
      </c>
      <c r="F155" s="293" t="s">
        <v>2676</v>
      </c>
      <c r="G155" s="293" t="s">
        <v>3714</v>
      </c>
      <c r="I155" s="130"/>
    </row>
    <row r="156" spans="1:9" ht="14.4">
      <c r="A156" s="293">
        <v>3582</v>
      </c>
      <c r="B156" s="293" t="s">
        <v>2612</v>
      </c>
      <c r="C156" s="293" t="s">
        <v>4324</v>
      </c>
      <c r="D156" s="293" t="str">
        <f t="shared" si="2"/>
        <v>3582 VISOKI TRGOVAČKI SUD REPUBLIKE HRVATSKE</v>
      </c>
      <c r="E156" s="293" t="s">
        <v>4358</v>
      </c>
      <c r="F156" s="293" t="s">
        <v>2613</v>
      </c>
      <c r="G156" s="293" t="s">
        <v>3714</v>
      </c>
      <c r="I156" s="130"/>
    </row>
    <row r="157" spans="1:9" s="130" customFormat="1" ht="14.4">
      <c r="A157" s="293">
        <v>3599</v>
      </c>
      <c r="B157" s="293" t="s">
        <v>2683</v>
      </c>
      <c r="C157" s="293" t="s">
        <v>4324</v>
      </c>
      <c r="D157" s="293" t="str">
        <f t="shared" si="2"/>
        <v>3599 ŽUPANIJSKO DRŽAVNO ODVJETNIŠTVO U DUBROVNIKU</v>
      </c>
      <c r="E157" s="293" t="s">
        <v>4401</v>
      </c>
      <c r="F157" s="293" t="s">
        <v>2684</v>
      </c>
      <c r="G157" s="293" t="s">
        <v>3714</v>
      </c>
    </row>
    <row r="158" spans="1:9" ht="14.4">
      <c r="A158" s="293">
        <v>3611</v>
      </c>
      <c r="B158" s="293" t="s">
        <v>2685</v>
      </c>
      <c r="C158" s="293" t="s">
        <v>4324</v>
      </c>
      <c r="D158" s="293" t="str">
        <f t="shared" si="2"/>
        <v>3611 ŽUPANIJSKO DRŽAVNO ODVJETNIŠTVO U KARLOVCU</v>
      </c>
      <c r="E158" s="293" t="s">
        <v>4405</v>
      </c>
      <c r="F158" s="293" t="s">
        <v>2686</v>
      </c>
      <c r="G158" s="293" t="s">
        <v>3714</v>
      </c>
      <c r="I158" s="130"/>
    </row>
    <row r="159" spans="1:9" ht="15" customHeight="1">
      <c r="A159" s="293">
        <v>3620</v>
      </c>
      <c r="B159" s="293" t="s">
        <v>2687</v>
      </c>
      <c r="C159" s="293" t="s">
        <v>4324</v>
      </c>
      <c r="D159" s="293" t="str">
        <f t="shared" si="2"/>
        <v>3620 ŽUPANIJSKO DRŽAVNO ODVJETNIŠTVO U OSIJEKU</v>
      </c>
      <c r="E159" s="293" t="s">
        <v>4399</v>
      </c>
      <c r="F159" s="293" t="s">
        <v>2688</v>
      </c>
      <c r="G159" s="293" t="s">
        <v>3714</v>
      </c>
      <c r="I159" s="130"/>
    </row>
    <row r="160" spans="1:9" ht="15" customHeight="1">
      <c r="A160" s="293">
        <v>3646</v>
      </c>
      <c r="B160" s="293" t="s">
        <v>2689</v>
      </c>
      <c r="C160" s="293" t="s">
        <v>4324</v>
      </c>
      <c r="D160" s="293" t="str">
        <f t="shared" si="2"/>
        <v>3646 ŽUPANIJSKO DRŽAVNO ODVJETNIŠTVO U PULI - POLA</v>
      </c>
      <c r="E160" s="293" t="s">
        <v>4406</v>
      </c>
      <c r="F160" s="293" t="s">
        <v>2690</v>
      </c>
      <c r="G160" s="293" t="s">
        <v>3714</v>
      </c>
      <c r="I160" s="130"/>
    </row>
    <row r="161" spans="1:9" ht="14.4">
      <c r="A161" s="293">
        <v>3654</v>
      </c>
      <c r="B161" s="293" t="s">
        <v>2691</v>
      </c>
      <c r="C161" s="293" t="s">
        <v>4324</v>
      </c>
      <c r="D161" s="293" t="str">
        <f t="shared" si="2"/>
        <v>3654 ŽUPANIJSKO DRŽAVNO ODVJETNIŠTVO U RIJECI</v>
      </c>
      <c r="E161" s="293" t="s">
        <v>4403</v>
      </c>
      <c r="F161" s="293" t="s">
        <v>2692</v>
      </c>
      <c r="G161" s="293" t="s">
        <v>3714</v>
      </c>
      <c r="I161" s="130"/>
    </row>
    <row r="162" spans="1:9" s="130" customFormat="1" ht="15" customHeight="1">
      <c r="A162" s="293">
        <v>3662</v>
      </c>
      <c r="B162" s="293" t="s">
        <v>2693</v>
      </c>
      <c r="C162" s="293" t="s">
        <v>4324</v>
      </c>
      <c r="D162" s="293" t="str">
        <f t="shared" si="2"/>
        <v>3662 ŽUPANIJSKO DRŽAVNO ODVJETNIŠTVO U SISKU</v>
      </c>
      <c r="E162" s="293" t="s">
        <v>4396</v>
      </c>
      <c r="F162" s="293" t="s">
        <v>2694</v>
      </c>
      <c r="G162" s="293" t="s">
        <v>3714</v>
      </c>
    </row>
    <row r="163" spans="1:9" ht="15" customHeight="1">
      <c r="A163" s="293">
        <v>3679</v>
      </c>
      <c r="B163" s="293" t="s">
        <v>2697</v>
      </c>
      <c r="C163" s="293" t="s">
        <v>4324</v>
      </c>
      <c r="D163" s="293" t="str">
        <f t="shared" si="2"/>
        <v>3679 ŽUPANIJSKO DRŽAVNO ODVJETNIŠTVO U SPLITU</v>
      </c>
      <c r="E163" s="293" t="s">
        <v>4394</v>
      </c>
      <c r="F163" s="293" t="s">
        <v>2698</v>
      </c>
      <c r="G163" s="293" t="s">
        <v>3714</v>
      </c>
      <c r="I163" s="130"/>
    </row>
    <row r="164" spans="1:9" ht="15" customHeight="1">
      <c r="A164" s="293">
        <v>3687</v>
      </c>
      <c r="B164" s="293" t="s">
        <v>2699</v>
      </c>
      <c r="C164" s="293" t="s">
        <v>4324</v>
      </c>
      <c r="D164" s="293" t="str">
        <f t="shared" si="2"/>
        <v>3687 ŽUPANIJSKO DRŽAVNO ODVJETNIŠTVO U ŠIBENIKU</v>
      </c>
      <c r="E164" s="293" t="s">
        <v>4400</v>
      </c>
      <c r="F164" s="293" t="s">
        <v>2700</v>
      </c>
      <c r="G164" s="293" t="s">
        <v>3714</v>
      </c>
      <c r="I164" s="130"/>
    </row>
    <row r="165" spans="1:9" s="130" customFormat="1" ht="15" customHeight="1">
      <c r="A165" s="293">
        <v>3695</v>
      </c>
      <c r="B165" s="293" t="s">
        <v>2701</v>
      </c>
      <c r="C165" s="293" t="s">
        <v>4324</v>
      </c>
      <c r="D165" s="293" t="str">
        <f t="shared" si="2"/>
        <v>3695 ŽUPANIJSKO DRŽAVNO ODVJETNIŠTVO U VARAŽDINU</v>
      </c>
      <c r="E165" s="293" t="s">
        <v>4402</v>
      </c>
      <c r="F165" s="293" t="s">
        <v>2702</v>
      </c>
      <c r="G165" s="293" t="s">
        <v>3714</v>
      </c>
    </row>
    <row r="166" spans="1:9" ht="15" customHeight="1">
      <c r="A166" s="293">
        <v>3700</v>
      </c>
      <c r="B166" s="293" t="s">
        <v>2707</v>
      </c>
      <c r="C166" s="293" t="s">
        <v>4324</v>
      </c>
      <c r="D166" s="293" t="str">
        <f t="shared" si="2"/>
        <v>3700 ŽUPANIJSKO DRŽAVNO ODVJETNIŠTVO U ZADRU</v>
      </c>
      <c r="E166" s="293" t="s">
        <v>4397</v>
      </c>
      <c r="F166" s="293" t="s">
        <v>2708</v>
      </c>
      <c r="G166" s="293" t="s">
        <v>3714</v>
      </c>
      <c r="I166" s="130"/>
    </row>
    <row r="167" spans="1:9" s="288" customFormat="1" ht="15" customHeight="1">
      <c r="A167" s="293">
        <v>3718</v>
      </c>
      <c r="B167" s="293" t="s">
        <v>2709</v>
      </c>
      <c r="C167" s="293" t="s">
        <v>4324</v>
      </c>
      <c r="D167" s="293" t="str">
        <f t="shared" si="2"/>
        <v>3718 ŽUPANIJSKO DRŽAVNO ODVJETNIŠTVO U ZAGREBU</v>
      </c>
      <c r="E167" s="293" t="s">
        <v>4404</v>
      </c>
      <c r="F167" s="293" t="s">
        <v>2710</v>
      </c>
      <c r="G167" s="293" t="s">
        <v>3714</v>
      </c>
      <c r="I167" s="289"/>
    </row>
    <row r="168" spans="1:9" s="288" customFormat="1" ht="15" customHeight="1">
      <c r="A168" s="293">
        <v>3742</v>
      </c>
      <c r="B168" s="293" t="s">
        <v>2721</v>
      </c>
      <c r="C168" s="293" t="s">
        <v>4324</v>
      </c>
      <c r="D168" s="293" t="str">
        <f t="shared" si="2"/>
        <v>3742 OPĆINSKI SUD U BJELOVARU</v>
      </c>
      <c r="E168" s="293" t="s">
        <v>4415</v>
      </c>
      <c r="F168" s="293" t="s">
        <v>2722</v>
      </c>
      <c r="G168" s="293" t="s">
        <v>3714</v>
      </c>
      <c r="I168" s="289"/>
    </row>
    <row r="169" spans="1:9" s="130" customFormat="1" ht="15" customHeight="1">
      <c r="A169" s="293">
        <v>3783</v>
      </c>
      <c r="B169" s="293" t="s">
        <v>2726</v>
      </c>
      <c r="C169" s="293" t="s">
        <v>4324</v>
      </c>
      <c r="D169" s="293" t="str">
        <f t="shared" si="2"/>
        <v>3783 OPĆINSKI SUD U ČAKOVCU</v>
      </c>
      <c r="E169" s="293" t="s">
        <v>4416</v>
      </c>
      <c r="F169" s="293" t="s">
        <v>2727</v>
      </c>
      <c r="G169" s="293" t="s">
        <v>3714</v>
      </c>
    </row>
    <row r="170" spans="1:9" s="130" customFormat="1" ht="15" customHeight="1">
      <c r="A170" s="293">
        <v>3847</v>
      </c>
      <c r="B170" s="293" t="s">
        <v>2728</v>
      </c>
      <c r="C170" s="293" t="s">
        <v>4324</v>
      </c>
      <c r="D170" s="293" t="str">
        <f t="shared" si="2"/>
        <v>3847 OPĆINSKI SUD U DUBROVNIKU</v>
      </c>
      <c r="E170" s="293" t="s">
        <v>4417</v>
      </c>
      <c r="F170" s="293" t="s">
        <v>2729</v>
      </c>
      <c r="G170" s="293" t="s">
        <v>3714</v>
      </c>
    </row>
    <row r="171" spans="1:9" s="133" customFormat="1" ht="15" customHeight="1">
      <c r="A171" s="293">
        <v>3919</v>
      </c>
      <c r="B171" s="293" t="s">
        <v>2733</v>
      </c>
      <c r="C171" s="293" t="s">
        <v>4324</v>
      </c>
      <c r="D171" s="293" t="str">
        <f t="shared" si="2"/>
        <v>3919 OPĆINSKI SUD U GOSPIĆU</v>
      </c>
      <c r="E171" s="293" t="s">
        <v>4418</v>
      </c>
      <c r="F171" s="293" t="s">
        <v>2734</v>
      </c>
      <c r="G171" s="293" t="s">
        <v>3714</v>
      </c>
      <c r="I171" s="130"/>
    </row>
    <row r="172" spans="1:9" s="130" customFormat="1" ht="15" customHeight="1">
      <c r="A172" s="293">
        <v>3994</v>
      </c>
      <c r="B172" s="293" t="s">
        <v>2737</v>
      </c>
      <c r="C172" s="293" t="s">
        <v>4324</v>
      </c>
      <c r="D172" s="293" t="str">
        <f t="shared" si="2"/>
        <v>3994 OPĆINSKI SUD U KOPRIVNICI</v>
      </c>
      <c r="E172" s="293" t="s">
        <v>4420</v>
      </c>
      <c r="F172" s="293" t="s">
        <v>2738</v>
      </c>
      <c r="G172" s="293" t="s">
        <v>3714</v>
      </c>
    </row>
    <row r="173" spans="1:9" ht="15" customHeight="1">
      <c r="A173" s="293">
        <v>4132</v>
      </c>
      <c r="B173" s="293" t="s">
        <v>2750</v>
      </c>
      <c r="C173" s="293" t="s">
        <v>4324</v>
      </c>
      <c r="D173" s="293" t="str">
        <f t="shared" si="2"/>
        <v>4132 OPĆINSKI SUD U OSIJEKU</v>
      </c>
      <c r="E173" s="293" t="s">
        <v>4421</v>
      </c>
      <c r="F173" s="293" t="s">
        <v>2751</v>
      </c>
      <c r="G173" s="293" t="s">
        <v>3714</v>
      </c>
      <c r="I173" s="130"/>
    </row>
    <row r="174" spans="1:9" ht="15" customHeight="1">
      <c r="A174" s="293">
        <v>4212</v>
      </c>
      <c r="B174" s="293" t="s">
        <v>4422</v>
      </c>
      <c r="C174" s="293" t="s">
        <v>4324</v>
      </c>
      <c r="D174" s="293" t="str">
        <f t="shared" si="2"/>
        <v>4212 OPĆINSKI SUD  U POŽEGI</v>
      </c>
      <c r="E174" s="293" t="s">
        <v>4423</v>
      </c>
      <c r="F174" s="293" t="s">
        <v>2755</v>
      </c>
      <c r="G174" s="293" t="s">
        <v>3714</v>
      </c>
      <c r="I174" s="130"/>
    </row>
    <row r="175" spans="1:9" ht="15" customHeight="1">
      <c r="A175" s="293">
        <v>4237</v>
      </c>
      <c r="B175" s="293" t="s">
        <v>2756</v>
      </c>
      <c r="C175" s="293" t="s">
        <v>4324</v>
      </c>
      <c r="D175" s="293" t="str">
        <f t="shared" si="2"/>
        <v>4237 OPĆINSKI SUD U PULI - POLA</v>
      </c>
      <c r="E175" s="293" t="s">
        <v>4424</v>
      </c>
      <c r="F175" s="293" t="s">
        <v>2757</v>
      </c>
      <c r="G175" s="293" t="s">
        <v>3714</v>
      </c>
      <c r="I175" s="130"/>
    </row>
    <row r="176" spans="1:9" ht="15" customHeight="1">
      <c r="A176" s="293">
        <v>4253</v>
      </c>
      <c r="B176" s="293" t="s">
        <v>2758</v>
      </c>
      <c r="C176" s="293" t="s">
        <v>4324</v>
      </c>
      <c r="D176" s="293" t="str">
        <f t="shared" si="2"/>
        <v>4253 OPĆINSKI SUD U RIJECI</v>
      </c>
      <c r="E176" s="293" t="s">
        <v>4425</v>
      </c>
      <c r="F176" s="293" t="s">
        <v>2759</v>
      </c>
      <c r="G176" s="293" t="s">
        <v>3714</v>
      </c>
      <c r="I176" s="130"/>
    </row>
    <row r="177" spans="1:9" s="130" customFormat="1" ht="15" customHeight="1">
      <c r="A177" s="293">
        <v>4307</v>
      </c>
      <c r="B177" s="293" t="s">
        <v>2763</v>
      </c>
      <c r="C177" s="293" t="s">
        <v>4324</v>
      </c>
      <c r="D177" s="293" t="str">
        <f t="shared" si="2"/>
        <v>4307 OPĆINSKI SUD U SISKU</v>
      </c>
      <c r="E177" s="293" t="s">
        <v>4426</v>
      </c>
      <c r="F177" s="293" t="s">
        <v>2764</v>
      </c>
      <c r="G177" s="293" t="s">
        <v>3714</v>
      </c>
    </row>
    <row r="178" spans="1:9" ht="15" customHeight="1">
      <c r="A178" s="293">
        <v>4323</v>
      </c>
      <c r="B178" s="293" t="s">
        <v>2765</v>
      </c>
      <c r="C178" s="293" t="s">
        <v>4324</v>
      </c>
      <c r="D178" s="293" t="str">
        <f t="shared" si="2"/>
        <v>4323 OPĆINSKI SUD U SLAVONSKOM BRODU</v>
      </c>
      <c r="E178" s="293" t="s">
        <v>4427</v>
      </c>
      <c r="F178" s="293" t="s">
        <v>2766</v>
      </c>
      <c r="G178" s="293" t="s">
        <v>3714</v>
      </c>
      <c r="I178" s="130"/>
    </row>
    <row r="179" spans="1:9" ht="15" customHeight="1">
      <c r="A179" s="293">
        <v>4340</v>
      </c>
      <c r="B179" s="293" t="s">
        <v>2769</v>
      </c>
      <c r="C179" s="293" t="s">
        <v>4324</v>
      </c>
      <c r="D179" s="293" t="str">
        <f t="shared" si="2"/>
        <v>4340 OPĆINSKI SUD U ŠIBENIKU</v>
      </c>
      <c r="E179" s="293" t="s">
        <v>4429</v>
      </c>
      <c r="F179" s="293" t="s">
        <v>2770</v>
      </c>
      <c r="G179" s="293" t="s">
        <v>3714</v>
      </c>
      <c r="I179" s="130"/>
    </row>
    <row r="180" spans="1:9" s="130" customFormat="1" ht="15" customHeight="1">
      <c r="A180" s="293">
        <v>4366</v>
      </c>
      <c r="B180" s="293" t="s">
        <v>2771</v>
      </c>
      <c r="C180" s="293" t="s">
        <v>4324</v>
      </c>
      <c r="D180" s="293" t="str">
        <f t="shared" si="2"/>
        <v>4366 OPĆINSKI SUD U VARAŽDINU</v>
      </c>
      <c r="E180" s="293" t="s">
        <v>4430</v>
      </c>
      <c r="F180" s="293" t="s">
        <v>2772</v>
      </c>
      <c r="G180" s="293" t="s">
        <v>3714</v>
      </c>
    </row>
    <row r="181" spans="1:9" s="131" customFormat="1" ht="15" customHeight="1">
      <c r="A181" s="293">
        <v>4374</v>
      </c>
      <c r="B181" s="293" t="s">
        <v>2773</v>
      </c>
      <c r="C181" s="293" t="s">
        <v>4324</v>
      </c>
      <c r="D181" s="293" t="str">
        <f t="shared" si="2"/>
        <v>4374 OPĆINSKI SUD U VELIKOJ GORICI</v>
      </c>
      <c r="E181" s="293" t="s">
        <v>4431</v>
      </c>
      <c r="F181" s="293" t="s">
        <v>2774</v>
      </c>
      <c r="G181" s="293" t="s">
        <v>3714</v>
      </c>
      <c r="I181" s="130"/>
    </row>
    <row r="182" spans="1:9" s="131" customFormat="1" ht="15" customHeight="1">
      <c r="A182" s="293">
        <v>4399</v>
      </c>
      <c r="B182" s="293" t="s">
        <v>2778</v>
      </c>
      <c r="C182" s="293" t="s">
        <v>4324</v>
      </c>
      <c r="D182" s="293" t="str">
        <f t="shared" si="2"/>
        <v>4399 OPĆINSKI SUD U VIROVITICI</v>
      </c>
      <c r="E182" s="293" t="s">
        <v>4432</v>
      </c>
      <c r="F182" s="293" t="s">
        <v>2779</v>
      </c>
      <c r="G182" s="293" t="s">
        <v>3714</v>
      </c>
      <c r="I182" s="130"/>
    </row>
    <row r="183" spans="1:9" ht="15" customHeight="1">
      <c r="A183" s="293">
        <v>4420</v>
      </c>
      <c r="B183" s="293" t="s">
        <v>2780</v>
      </c>
      <c r="C183" s="293" t="s">
        <v>4324</v>
      </c>
      <c r="D183" s="293" t="str">
        <f t="shared" si="2"/>
        <v>4420 OPĆINSKI SUD U VUKOVARU</v>
      </c>
      <c r="E183" s="293" t="s">
        <v>4433</v>
      </c>
      <c r="F183" s="293" t="s">
        <v>2781</v>
      </c>
      <c r="G183" s="293" t="s">
        <v>3714</v>
      </c>
      <c r="I183" s="130"/>
    </row>
    <row r="184" spans="1:9" ht="15" customHeight="1">
      <c r="A184" s="293">
        <v>4446</v>
      </c>
      <c r="B184" s="293" t="s">
        <v>2782</v>
      </c>
      <c r="C184" s="293" t="s">
        <v>4324</v>
      </c>
      <c r="D184" s="293" t="str">
        <f t="shared" si="2"/>
        <v>4446 OPĆINSKI SUD U ZADRU</v>
      </c>
      <c r="E184" s="293" t="s">
        <v>4434</v>
      </c>
      <c r="F184" s="293" t="s">
        <v>2783</v>
      </c>
      <c r="G184" s="293" t="s">
        <v>3714</v>
      </c>
      <c r="I184" s="130"/>
    </row>
    <row r="185" spans="1:9" s="130" customFormat="1" ht="15" customHeight="1">
      <c r="A185" s="293">
        <v>4462</v>
      </c>
      <c r="B185" s="293" t="s">
        <v>2784</v>
      </c>
      <c r="C185" s="293" t="s">
        <v>4324</v>
      </c>
      <c r="D185" s="293" t="str">
        <f t="shared" si="2"/>
        <v>4462 OPĆINSKI SUD U ZLATARU</v>
      </c>
      <c r="E185" s="293" t="s">
        <v>4435</v>
      </c>
      <c r="F185" s="293" t="s">
        <v>2785</v>
      </c>
      <c r="G185" s="293" t="s">
        <v>3714</v>
      </c>
    </row>
    <row r="186" spans="1:9" ht="15" customHeight="1">
      <c r="A186" s="293">
        <v>4500</v>
      </c>
      <c r="B186" s="293" t="s">
        <v>2786</v>
      </c>
      <c r="C186" s="293" t="s">
        <v>4324</v>
      </c>
      <c r="D186" s="293" t="str">
        <f t="shared" si="2"/>
        <v>4500 OPĆINSKO DRŽAVNO ODVJETNIŠTVO U BJELOVARU</v>
      </c>
      <c r="E186" s="293" t="s">
        <v>4448</v>
      </c>
      <c r="F186" s="293" t="s">
        <v>2787</v>
      </c>
      <c r="G186" s="293" t="s">
        <v>3714</v>
      </c>
      <c r="I186" s="130"/>
    </row>
    <row r="187" spans="1:9" ht="15" customHeight="1">
      <c r="A187" s="293">
        <v>4526</v>
      </c>
      <c r="B187" s="293" t="s">
        <v>2788</v>
      </c>
      <c r="C187" s="293" t="s">
        <v>4324</v>
      </c>
      <c r="D187" s="293" t="str">
        <f t="shared" si="2"/>
        <v>4526 OPĆINSKO DRŽAVNO ODVJETNIŠTVO U ČAKOVCU</v>
      </c>
      <c r="E187" s="293" t="s">
        <v>4452</v>
      </c>
      <c r="F187" s="293" t="s">
        <v>2789</v>
      </c>
      <c r="G187" s="293" t="s">
        <v>3714</v>
      </c>
      <c r="I187" s="130"/>
    </row>
    <row r="188" spans="1:9" ht="15" customHeight="1">
      <c r="A188" s="293">
        <v>4567</v>
      </c>
      <c r="B188" s="293" t="s">
        <v>2790</v>
      </c>
      <c r="C188" s="293" t="s">
        <v>4324</v>
      </c>
      <c r="D188" s="293" t="str">
        <f t="shared" si="2"/>
        <v>4567 OPĆINSKO DRŽAVNO ODVJETNIŠTVO U DUBROVNIKU</v>
      </c>
      <c r="E188" s="293" t="s">
        <v>4451</v>
      </c>
      <c r="F188" s="293" t="s">
        <v>2791</v>
      </c>
      <c r="G188" s="293" t="s">
        <v>3714</v>
      </c>
      <c r="I188" s="130"/>
    </row>
    <row r="189" spans="1:9" ht="15" customHeight="1">
      <c r="A189" s="293">
        <v>4606</v>
      </c>
      <c r="B189" s="293" t="s">
        <v>2792</v>
      </c>
      <c r="C189" s="293" t="s">
        <v>4324</v>
      </c>
      <c r="D189" s="293" t="str">
        <f t="shared" si="2"/>
        <v>4606 OPĆINSKO DRŽAVNO ODVJETNIŠTVO U GOSPIĆU</v>
      </c>
      <c r="E189" s="293" t="s">
        <v>4446</v>
      </c>
      <c r="F189" s="293" t="s">
        <v>2793</v>
      </c>
      <c r="G189" s="293" t="s">
        <v>3714</v>
      </c>
      <c r="I189" s="130"/>
    </row>
    <row r="190" spans="1:9" ht="15" customHeight="1">
      <c r="A190" s="293">
        <v>4655</v>
      </c>
      <c r="B190" s="293" t="s">
        <v>2796</v>
      </c>
      <c r="C190" s="293" t="s">
        <v>4324</v>
      </c>
      <c r="D190" s="293" t="str">
        <f t="shared" si="2"/>
        <v>4655 OPĆINSKO DRŽAVNO ODVJETNIŠTVO U KOPRIVNICI</v>
      </c>
      <c r="E190" s="293" t="s">
        <v>4437</v>
      </c>
      <c r="F190" s="293" t="s">
        <v>2797</v>
      </c>
      <c r="G190" s="293" t="s">
        <v>3714</v>
      </c>
      <c r="I190" s="130"/>
    </row>
    <row r="191" spans="1:9" ht="15" customHeight="1">
      <c r="A191" s="293">
        <v>4760</v>
      </c>
      <c r="B191" s="293" t="s">
        <v>2803</v>
      </c>
      <c r="C191" s="293" t="s">
        <v>4324</v>
      </c>
      <c r="D191" s="293" t="str">
        <f t="shared" si="2"/>
        <v>4760 OPĆINSKO DRŽAVNO ODVJETNIŠTVO U OSIJEKU</v>
      </c>
      <c r="E191" s="293" t="s">
        <v>4457</v>
      </c>
      <c r="F191" s="293" t="s">
        <v>2804</v>
      </c>
      <c r="G191" s="293" t="s">
        <v>3714</v>
      </c>
      <c r="I191" s="130"/>
    </row>
    <row r="192" spans="1:9" ht="15" customHeight="1">
      <c r="A192" s="293">
        <v>4809</v>
      </c>
      <c r="B192" s="293" t="s">
        <v>2808</v>
      </c>
      <c r="C192" s="293" t="s">
        <v>4324</v>
      </c>
      <c r="D192" s="293" t="str">
        <f t="shared" si="2"/>
        <v>4809 OPĆINSKO DRŽAVNO ODVJETNIŠTVO U POŽEGI</v>
      </c>
      <c r="E192" s="293" t="s">
        <v>4447</v>
      </c>
      <c r="F192" s="293" t="s">
        <v>2809</v>
      </c>
      <c r="G192" s="293" t="s">
        <v>3714</v>
      </c>
      <c r="I192" s="130"/>
    </row>
    <row r="193" spans="1:9" ht="15" customHeight="1">
      <c r="A193" s="293">
        <v>4817</v>
      </c>
      <c r="B193" s="293" t="s">
        <v>2810</v>
      </c>
      <c r="C193" s="293" t="s">
        <v>4324</v>
      </c>
      <c r="D193" s="293" t="str">
        <f t="shared" si="2"/>
        <v>4817 OPĆINSKO DRŽAVNO ODVJETNIŠTVO U PULI - POLA</v>
      </c>
      <c r="E193" s="293" t="s">
        <v>4444</v>
      </c>
      <c r="F193" s="293" t="s">
        <v>2811</v>
      </c>
      <c r="G193" s="293" t="s">
        <v>3714</v>
      </c>
      <c r="I193" s="130"/>
    </row>
    <row r="194" spans="1:9" ht="15" customHeight="1">
      <c r="A194" s="293">
        <v>4825</v>
      </c>
      <c r="B194" s="293" t="s">
        <v>2812</v>
      </c>
      <c r="C194" s="293" t="s">
        <v>4324</v>
      </c>
      <c r="D194" s="293" t="str">
        <f t="shared" ref="D194:D257" si="3">A194&amp;" "&amp;B194</f>
        <v>4825 OPĆINSKO DRŽAVNO ODVJETNIŠTVO U RIJECI</v>
      </c>
      <c r="E194" s="293" t="s">
        <v>4443</v>
      </c>
      <c r="F194" s="293" t="s">
        <v>2813</v>
      </c>
      <c r="G194" s="293" t="s">
        <v>3714</v>
      </c>
      <c r="I194" s="130"/>
    </row>
    <row r="195" spans="1:9" ht="15" customHeight="1">
      <c r="A195" s="293">
        <v>4868</v>
      </c>
      <c r="B195" s="293" t="s">
        <v>2814</v>
      </c>
      <c r="C195" s="293" t="s">
        <v>4324</v>
      </c>
      <c r="D195" s="293" t="str">
        <f t="shared" si="3"/>
        <v>4868 OPĆINSKO DRŽAVNO ODVJETNIŠTVO U SISKU</v>
      </c>
      <c r="E195" s="293" t="s">
        <v>4438</v>
      </c>
      <c r="F195" s="293" t="s">
        <v>2815</v>
      </c>
      <c r="G195" s="293" t="s">
        <v>3714</v>
      </c>
      <c r="I195" s="130"/>
    </row>
    <row r="196" spans="1:9" ht="15" customHeight="1">
      <c r="A196" s="293">
        <v>4876</v>
      </c>
      <c r="B196" s="293" t="s">
        <v>2816</v>
      </c>
      <c r="C196" s="293" t="s">
        <v>4324</v>
      </c>
      <c r="D196" s="293" t="str">
        <f t="shared" si="3"/>
        <v>4876 OPĆINSKO DRŽAVNO ODVJETNIŠTVO U SLAVONSKOM BRODU</v>
      </c>
      <c r="E196" s="293" t="s">
        <v>4449</v>
      </c>
      <c r="F196" s="293" t="s">
        <v>2817</v>
      </c>
      <c r="G196" s="293" t="s">
        <v>3714</v>
      </c>
      <c r="I196" s="130"/>
    </row>
    <row r="197" spans="1:9" ht="15" customHeight="1">
      <c r="A197" s="293">
        <v>4884</v>
      </c>
      <c r="B197" s="293" t="s">
        <v>2818</v>
      </c>
      <c r="C197" s="293" t="s">
        <v>4324</v>
      </c>
      <c r="D197" s="293" t="str">
        <f t="shared" si="3"/>
        <v>4884 OPĆINSKO DRŽAVNO ODVJETNIŠTVO U SPLITU</v>
      </c>
      <c r="E197" s="293" t="s">
        <v>4455</v>
      </c>
      <c r="F197" s="293" t="s">
        <v>2819</v>
      </c>
      <c r="G197" s="293" t="s">
        <v>3714</v>
      </c>
      <c r="I197" s="130"/>
    </row>
    <row r="198" spans="1:9" ht="15" customHeight="1">
      <c r="A198" s="293">
        <v>4892</v>
      </c>
      <c r="B198" s="293" t="s">
        <v>2820</v>
      </c>
      <c r="C198" s="293" t="s">
        <v>4324</v>
      </c>
      <c r="D198" s="293" t="str">
        <f t="shared" si="3"/>
        <v>4892 OPĆINSKO DRŽAVNO ODVJETNIŠTVO U ŠIBENIKU</v>
      </c>
      <c r="E198" s="293" t="s">
        <v>4441</v>
      </c>
      <c r="F198" s="293" t="s">
        <v>2821</v>
      </c>
      <c r="G198" s="293" t="s">
        <v>3714</v>
      </c>
      <c r="I198" s="130"/>
    </row>
    <row r="199" spans="1:9" ht="15" customHeight="1">
      <c r="A199" s="293">
        <v>4913</v>
      </c>
      <c r="B199" s="293" t="s">
        <v>2822</v>
      </c>
      <c r="C199" s="293" t="s">
        <v>4324</v>
      </c>
      <c r="D199" s="293" t="str">
        <f t="shared" si="3"/>
        <v>4913 OPĆINSKO DRŽAVNO ODVJETNIŠTVO U VARAŽDINU</v>
      </c>
      <c r="E199" s="293" t="s">
        <v>4450</v>
      </c>
      <c r="F199" s="293" t="s">
        <v>2823</v>
      </c>
      <c r="G199" s="293" t="s">
        <v>3714</v>
      </c>
      <c r="I199" s="130"/>
    </row>
    <row r="200" spans="1:9" ht="15" customHeight="1">
      <c r="A200" s="293">
        <v>4921</v>
      </c>
      <c r="B200" s="293" t="s">
        <v>2824</v>
      </c>
      <c r="C200" s="293" t="s">
        <v>4324</v>
      </c>
      <c r="D200" s="293" t="str">
        <f t="shared" si="3"/>
        <v>4921 OPĆINSKO DRŽAVNO ODVJETNIŠTVO U VELIKOJ GORICI</v>
      </c>
      <c r="E200" s="293" t="s">
        <v>4445</v>
      </c>
      <c r="F200" s="293" t="s">
        <v>2825</v>
      </c>
      <c r="G200" s="293" t="s">
        <v>3714</v>
      </c>
      <c r="I200" s="130"/>
    </row>
    <row r="201" spans="1:9" ht="15" customHeight="1">
      <c r="A201" s="293">
        <v>4948</v>
      </c>
      <c r="B201" s="293" t="s">
        <v>2829</v>
      </c>
      <c r="C201" s="293" t="s">
        <v>4324</v>
      </c>
      <c r="D201" s="293" t="str">
        <f t="shared" si="3"/>
        <v>4948 OPĆINSKO DRŽAVNO ODVJETNIŠTVO U VIROVITICI</v>
      </c>
      <c r="E201" s="293" t="s">
        <v>4436</v>
      </c>
      <c r="F201" s="293" t="s">
        <v>2830</v>
      </c>
      <c r="G201" s="293" t="s">
        <v>3714</v>
      </c>
      <c r="I201" s="130"/>
    </row>
    <row r="202" spans="1:9" ht="15" customHeight="1">
      <c r="A202" s="293">
        <v>4956</v>
      </c>
      <c r="B202" s="293" t="s">
        <v>2831</v>
      </c>
      <c r="C202" s="293" t="s">
        <v>4324</v>
      </c>
      <c r="D202" s="293" t="str">
        <f t="shared" si="3"/>
        <v>4956 OPĆINSKO DRŽAVNO ODVJETNIŠTVO U VUKOVARU</v>
      </c>
      <c r="E202" s="293" t="s">
        <v>4453</v>
      </c>
      <c r="F202" s="293" t="s">
        <v>2832</v>
      </c>
      <c r="G202" s="293" t="s">
        <v>3714</v>
      </c>
      <c r="I202" s="130"/>
    </row>
    <row r="203" spans="1:9" ht="15" customHeight="1">
      <c r="A203" s="293">
        <v>4972</v>
      </c>
      <c r="B203" s="293" t="s">
        <v>2833</v>
      </c>
      <c r="C203" s="293" t="s">
        <v>4324</v>
      </c>
      <c r="D203" s="293" t="str">
        <f t="shared" si="3"/>
        <v>4972 OPĆINSKO DRŽAVNO ODVJETNIŠTVO U ZADRU</v>
      </c>
      <c r="E203" s="293" t="s">
        <v>4439</v>
      </c>
      <c r="F203" s="293" t="s">
        <v>2834</v>
      </c>
      <c r="G203" s="293" t="s">
        <v>3714</v>
      </c>
      <c r="I203" s="130"/>
    </row>
    <row r="204" spans="1:9" ht="15" customHeight="1">
      <c r="A204" s="293">
        <v>4989</v>
      </c>
      <c r="B204" s="293" t="s">
        <v>2835</v>
      </c>
      <c r="C204" s="293" t="s">
        <v>4324</v>
      </c>
      <c r="D204" s="293" t="str">
        <f t="shared" si="3"/>
        <v>4989 OPĆINSKO KAZNENO DRŽAVNO ODVJETNIŠTVO U ZAGREBU</v>
      </c>
      <c r="E204" s="293" t="s">
        <v>4442</v>
      </c>
      <c r="F204" s="293" t="s">
        <v>2836</v>
      </c>
      <c r="G204" s="293" t="s">
        <v>3714</v>
      </c>
      <c r="I204" s="130"/>
    </row>
    <row r="205" spans="1:9" ht="15" customHeight="1">
      <c r="A205" s="293">
        <v>4997</v>
      </c>
      <c r="B205" s="293" t="s">
        <v>2837</v>
      </c>
      <c r="C205" s="293" t="s">
        <v>4324</v>
      </c>
      <c r="D205" s="293" t="str">
        <f t="shared" si="3"/>
        <v>4997 OPĆINSKO DRŽAVNO ODVJETNIŠTVO U ZLATARU</v>
      </c>
      <c r="E205" s="293" t="s">
        <v>4456</v>
      </c>
      <c r="F205" s="293" t="s">
        <v>2838</v>
      </c>
      <c r="G205" s="293" t="s">
        <v>3714</v>
      </c>
      <c r="I205" s="130"/>
    </row>
    <row r="206" spans="1:9" ht="15" customHeight="1">
      <c r="A206" s="293">
        <v>6031</v>
      </c>
      <c r="B206" s="293" t="s">
        <v>3717</v>
      </c>
      <c r="C206" s="293" t="s">
        <v>3712</v>
      </c>
      <c r="D206" s="293" t="str">
        <f t="shared" si="3"/>
        <v>6031 USTAVNI SUD RH</v>
      </c>
      <c r="E206" s="293" t="s">
        <v>3718</v>
      </c>
      <c r="F206" s="293" t="s">
        <v>2150</v>
      </c>
      <c r="G206" s="293" t="s">
        <v>3714</v>
      </c>
      <c r="I206" s="130"/>
    </row>
    <row r="207" spans="1:9" ht="15" customHeight="1">
      <c r="A207" s="293">
        <v>6040</v>
      </c>
      <c r="B207" s="293" t="s">
        <v>3747</v>
      </c>
      <c r="C207" s="293" t="s">
        <v>3712</v>
      </c>
      <c r="D207" s="293" t="str">
        <f t="shared" si="3"/>
        <v>6040 PUČKI PRAVOBRANITELJ</v>
      </c>
      <c r="E207" s="293" t="s">
        <v>3748</v>
      </c>
      <c r="F207" s="293" t="s">
        <v>2844</v>
      </c>
      <c r="G207" s="293" t="s">
        <v>3714</v>
      </c>
      <c r="I207" s="130"/>
    </row>
    <row r="208" spans="1:9" ht="15" customHeight="1">
      <c r="A208" s="293">
        <v>6066</v>
      </c>
      <c r="B208" s="293" t="s">
        <v>2320</v>
      </c>
      <c r="C208" s="293" t="s">
        <v>3878</v>
      </c>
      <c r="D208" s="293" t="str">
        <f t="shared" si="3"/>
        <v>6066 HRVATSKI HIDROGRAFSKI INSTITUT</v>
      </c>
      <c r="E208" s="293" t="s">
        <v>3881</v>
      </c>
      <c r="F208" s="293" t="s">
        <v>2321</v>
      </c>
      <c r="G208" s="293" t="s">
        <v>3714</v>
      </c>
      <c r="I208" s="130"/>
    </row>
    <row r="209" spans="1:9" ht="15" customHeight="1">
      <c r="A209" s="293">
        <v>6082</v>
      </c>
      <c r="B209" s="293" t="s">
        <v>3889</v>
      </c>
      <c r="C209" s="293" t="s">
        <v>3888</v>
      </c>
      <c r="D209" s="293" t="str">
        <f t="shared" si="3"/>
        <v>6082 DRŽAVNI ZAVOD ZA  MJERITELJSTVO</v>
      </c>
      <c r="E209" s="293" t="s">
        <v>3890</v>
      </c>
      <c r="F209" s="293" t="s">
        <v>2388</v>
      </c>
      <c r="G209" s="293" t="s">
        <v>3714</v>
      </c>
      <c r="I209" s="130"/>
    </row>
    <row r="210" spans="1:9" ht="15" customHeight="1">
      <c r="A210" s="293">
        <v>6099</v>
      </c>
      <c r="B210" s="293" t="s">
        <v>2850</v>
      </c>
      <c r="C210" s="293" t="s">
        <v>3712</v>
      </c>
      <c r="D210" s="293" t="str">
        <f t="shared" si="3"/>
        <v>6099 DRŽAVNI ZAVOD ZA STATISTIKU</v>
      </c>
      <c r="E210" s="293" t="s">
        <v>3753</v>
      </c>
      <c r="F210" s="293" t="s">
        <v>2851</v>
      </c>
      <c r="G210" s="293" t="s">
        <v>3714</v>
      </c>
      <c r="I210" s="130"/>
    </row>
    <row r="211" spans="1:9" ht="15" customHeight="1">
      <c r="A211" s="293">
        <v>6120</v>
      </c>
      <c r="B211" s="293" t="s">
        <v>2357</v>
      </c>
      <c r="C211" s="293" t="s">
        <v>3884</v>
      </c>
      <c r="D211" s="293" t="str">
        <f t="shared" si="3"/>
        <v>6120 DRŽAVNA GEODETSKA UPRAVA</v>
      </c>
      <c r="E211" s="293" t="s">
        <v>3886</v>
      </c>
      <c r="F211" s="293" t="s">
        <v>2358</v>
      </c>
      <c r="G211" s="293" t="s">
        <v>3714</v>
      </c>
      <c r="I211" s="130"/>
    </row>
    <row r="212" spans="1:9" ht="15" customHeight="1">
      <c r="A212" s="293">
        <v>6138</v>
      </c>
      <c r="B212" s="293" t="s">
        <v>2852</v>
      </c>
      <c r="C212" s="293" t="s">
        <v>3712</v>
      </c>
      <c r="D212" s="293" t="str">
        <f t="shared" si="3"/>
        <v>6138 DRŽAVNI URED ZA REVIZIJU</v>
      </c>
      <c r="E212" s="293" t="s">
        <v>3754</v>
      </c>
      <c r="F212" s="293" t="s">
        <v>2853</v>
      </c>
      <c r="G212" s="293" t="s">
        <v>3714</v>
      </c>
      <c r="I212" s="130"/>
    </row>
    <row r="213" spans="1:9" ht="15" customHeight="1">
      <c r="A213" s="293">
        <v>6146</v>
      </c>
      <c r="B213" s="293" t="s">
        <v>2260</v>
      </c>
      <c r="C213" s="293" t="s">
        <v>3809</v>
      </c>
      <c r="D213" s="293" t="str">
        <f t="shared" si="3"/>
        <v>6146 HRVATSKI MUZEJ NAIVNE UMJETNOSTI</v>
      </c>
      <c r="E213" s="293" t="s">
        <v>3831</v>
      </c>
      <c r="F213" s="293" t="s">
        <v>2261</v>
      </c>
      <c r="G213" s="293" t="s">
        <v>3714</v>
      </c>
      <c r="I213" s="130"/>
    </row>
    <row r="214" spans="1:9" ht="15" customHeight="1">
      <c r="A214" s="293">
        <v>6154</v>
      </c>
      <c r="B214" s="293" t="s">
        <v>1189</v>
      </c>
      <c r="C214" s="293" t="s">
        <v>3935</v>
      </c>
      <c r="D214" s="293" t="str">
        <f t="shared" si="3"/>
        <v>6154 SVEUČILIŠTE U ZAGREBU - FAKULTET FILOZOFIJE I RELIGIJSKIH ZNANOSTI</v>
      </c>
      <c r="E214" s="293" t="s">
        <v>4017</v>
      </c>
      <c r="F214" s="293" t="s">
        <v>410</v>
      </c>
      <c r="G214" s="293" t="s">
        <v>3714</v>
      </c>
      <c r="I214" s="130"/>
    </row>
    <row r="215" spans="1:9" ht="15" customHeight="1">
      <c r="A215" s="293">
        <v>6179</v>
      </c>
      <c r="B215" s="293" t="s">
        <v>593</v>
      </c>
      <c r="C215" s="293" t="s">
        <v>3935</v>
      </c>
      <c r="D215" s="293" t="str">
        <f t="shared" si="3"/>
        <v>6179 DRŽAVNI ZAVOD ZA INTELEKTUALNO VLASNIŠTVO</v>
      </c>
      <c r="E215" s="293" t="s">
        <v>4099</v>
      </c>
      <c r="F215" s="293" t="s">
        <v>595</v>
      </c>
      <c r="G215" s="293" t="s">
        <v>3714</v>
      </c>
      <c r="I215" s="130"/>
    </row>
    <row r="216" spans="1:9" ht="15" customHeight="1">
      <c r="A216" s="293">
        <v>7083</v>
      </c>
      <c r="B216" s="293" t="s">
        <v>4126</v>
      </c>
      <c r="C216" s="293" t="s">
        <v>4118</v>
      </c>
      <c r="D216" s="293" t="str">
        <f t="shared" si="3"/>
        <v>7083 CENTAR ZA PRUŽANJE USLUGA U ZAJEDNICI MASLINA</v>
      </c>
      <c r="E216" s="293" t="s">
        <v>4127</v>
      </c>
      <c r="F216" s="293" t="s">
        <v>2478</v>
      </c>
      <c r="G216" s="293" t="s">
        <v>3714</v>
      </c>
      <c r="I216" s="130"/>
    </row>
    <row r="217" spans="1:9" ht="15" customHeight="1">
      <c r="A217" s="293">
        <v>7091</v>
      </c>
      <c r="B217" s="293" t="s">
        <v>2451</v>
      </c>
      <c r="C217" s="293" t="s">
        <v>4118</v>
      </c>
      <c r="D217" s="293" t="str">
        <f t="shared" si="3"/>
        <v>7091 CENTAR ZA PRUŽANJE USLUGA U ZAJEDNICI VLADIMIR NAZOR</v>
      </c>
      <c r="E217" s="293" t="s">
        <v>4212</v>
      </c>
      <c r="F217" s="293" t="s">
        <v>2452</v>
      </c>
      <c r="G217" s="293" t="s">
        <v>3714</v>
      </c>
      <c r="I217" s="130"/>
    </row>
    <row r="218" spans="1:9" ht="15" customHeight="1">
      <c r="A218" s="293">
        <v>7106</v>
      </c>
      <c r="B218" s="293" t="s">
        <v>2449</v>
      </c>
      <c r="C218" s="293" t="s">
        <v>4118</v>
      </c>
      <c r="D218" s="293" t="str">
        <f t="shared" si="3"/>
        <v>7106 CENTAR ZA PRUŽANJE USLUGA U ZAJEDNICI SVITANJE</v>
      </c>
      <c r="E218" s="293" t="s">
        <v>4220</v>
      </c>
      <c r="F218" s="293" t="s">
        <v>2450</v>
      </c>
      <c r="G218" s="293" t="s">
        <v>3714</v>
      </c>
      <c r="I218" s="130"/>
    </row>
    <row r="219" spans="1:9" ht="15" customHeight="1">
      <c r="A219" s="293">
        <v>7114</v>
      </c>
      <c r="B219" s="293" t="s">
        <v>2440</v>
      </c>
      <c r="C219" s="293" t="s">
        <v>4118</v>
      </c>
      <c r="D219" s="293" t="str">
        <f t="shared" si="3"/>
        <v>7114 CENTAR ZA PRUŽANJE USLUGA U ZAJEDNICI LIPIK</v>
      </c>
      <c r="E219" s="293" t="s">
        <v>4200</v>
      </c>
      <c r="F219" s="293" t="s">
        <v>2441</v>
      </c>
      <c r="G219" s="293" t="s">
        <v>3714</v>
      </c>
      <c r="I219" s="130"/>
    </row>
    <row r="220" spans="1:9" ht="15" customHeight="1">
      <c r="A220" s="293">
        <v>7122</v>
      </c>
      <c r="B220" s="293" t="s">
        <v>4192</v>
      </c>
      <c r="C220" s="293" t="s">
        <v>4118</v>
      </c>
      <c r="D220" s="293" t="str">
        <f t="shared" si="3"/>
        <v>7122 Centar za pružanje usluga u zajednici Ivana Brlić Mažuranić</v>
      </c>
      <c r="E220" s="293" t="s">
        <v>4193</v>
      </c>
      <c r="F220" s="293" t="s">
        <v>2472</v>
      </c>
      <c r="G220" s="293" t="s">
        <v>3714</v>
      </c>
      <c r="I220" s="130"/>
    </row>
    <row r="221" spans="1:9" ht="15" customHeight="1">
      <c r="A221" s="293">
        <v>7147</v>
      </c>
      <c r="B221" s="293" t="s">
        <v>2437</v>
      </c>
      <c r="C221" s="293" t="s">
        <v>4118</v>
      </c>
      <c r="D221" s="293" t="str">
        <f t="shared" si="3"/>
        <v>7147 CENTAR ZA PRUŽANJE USLUGA U ZAJEDNICI KLASJE OSIJEK</v>
      </c>
      <c r="E221" s="293" t="s">
        <v>4213</v>
      </c>
      <c r="F221" s="293" t="s">
        <v>2438</v>
      </c>
      <c r="G221" s="293" t="s">
        <v>3714</v>
      </c>
      <c r="I221" s="130"/>
    </row>
    <row r="222" spans="1:9" ht="15" customHeight="1">
      <c r="A222" s="293">
        <v>7155</v>
      </c>
      <c r="B222" s="293" t="s">
        <v>4128</v>
      </c>
      <c r="C222" s="293" t="s">
        <v>4118</v>
      </c>
      <c r="D222" s="293" t="str">
        <f t="shared" si="3"/>
        <v>7155 CENTAR ZA PRUŽANJE USLUGA U ZAJEDNICI RUŽA PETROVIĆ</v>
      </c>
      <c r="E222" s="293" t="s">
        <v>4129</v>
      </c>
      <c r="F222" s="293" t="s">
        <v>2480</v>
      </c>
      <c r="G222" s="293" t="s">
        <v>3714</v>
      </c>
      <c r="I222" s="130"/>
    </row>
    <row r="223" spans="1:9" ht="15" customHeight="1">
      <c r="A223" s="293">
        <v>7163</v>
      </c>
      <c r="B223" s="293" t="s">
        <v>2435</v>
      </c>
      <c r="C223" s="293" t="s">
        <v>4118</v>
      </c>
      <c r="D223" s="293" t="str">
        <f t="shared" si="3"/>
        <v>7163 CENTAR ZA PRUŽANJE USLUGA U ZAJEDNICI IZVOR, SELCE</v>
      </c>
      <c r="E223" s="293" t="s">
        <v>4221</v>
      </c>
      <c r="F223" s="293" t="s">
        <v>2436</v>
      </c>
      <c r="G223" s="293" t="s">
        <v>3714</v>
      </c>
      <c r="I223" s="130"/>
    </row>
    <row r="224" spans="1:9" ht="15" customHeight="1">
      <c r="A224" s="293">
        <v>7171</v>
      </c>
      <c r="B224" s="293" t="s">
        <v>4194</v>
      </c>
      <c r="C224" s="293" t="s">
        <v>4118</v>
      </c>
      <c r="D224" s="293" t="str">
        <f t="shared" si="3"/>
        <v>7171 CENTAR ZA PRUŽANJE USLUGA U ZAJEDNICI VRBINA SISAK</v>
      </c>
      <c r="E224" s="293" t="s">
        <v>4195</v>
      </c>
      <c r="F224" s="293" t="s">
        <v>2474</v>
      </c>
      <c r="G224" s="293" t="s">
        <v>3714</v>
      </c>
      <c r="I224" s="130"/>
    </row>
    <row r="225" spans="1:9" ht="15" customHeight="1">
      <c r="A225" s="293">
        <v>7180</v>
      </c>
      <c r="B225" s="293" t="s">
        <v>4214</v>
      </c>
      <c r="C225" s="293" t="s">
        <v>4118</v>
      </c>
      <c r="D225" s="293" t="str">
        <f t="shared" si="3"/>
        <v>7180 CENTAR ZA PRUŽANJE USLUGA U ZAJEDNICI KUĆA SRETNIH CIGLICA</v>
      </c>
      <c r="E225" s="293" t="s">
        <v>4215</v>
      </c>
      <c r="F225" s="293" t="s">
        <v>2439</v>
      </c>
      <c r="G225" s="293" t="s">
        <v>3714</v>
      </c>
      <c r="I225" s="130"/>
    </row>
    <row r="226" spans="1:9" ht="15" customHeight="1">
      <c r="A226" s="293">
        <v>7198</v>
      </c>
      <c r="B226" s="293" t="s">
        <v>4130</v>
      </c>
      <c r="C226" s="293" t="s">
        <v>4118</v>
      </c>
      <c r="D226" s="293" t="str">
        <f t="shared" si="3"/>
        <v>7198 Centar za pružanje usluga u zajednici Maestral</v>
      </c>
      <c r="E226" s="293" t="s">
        <v>4131</v>
      </c>
      <c r="F226" s="293" t="s">
        <v>2479</v>
      </c>
      <c r="G226" s="293" t="s">
        <v>3714</v>
      </c>
      <c r="I226" s="130"/>
    </row>
    <row r="227" spans="1:9" ht="15" customHeight="1">
      <c r="A227" s="293">
        <v>7202</v>
      </c>
      <c r="B227" s="293" t="s">
        <v>4206</v>
      </c>
      <c r="C227" s="293" t="s">
        <v>4118</v>
      </c>
      <c r="D227" s="293" t="str">
        <f t="shared" si="3"/>
        <v>7202 DJEČJI DOM SV. ANA VINKOVCI</v>
      </c>
      <c r="E227" s="293" t="s">
        <v>4207</v>
      </c>
      <c r="F227" s="293" t="s">
        <v>2473</v>
      </c>
      <c r="G227" s="293" t="s">
        <v>3714</v>
      </c>
      <c r="I227" s="130"/>
    </row>
    <row r="228" spans="1:9" ht="15" customHeight="1">
      <c r="A228" s="293">
        <v>7219</v>
      </c>
      <c r="B228" s="293" t="s">
        <v>4132</v>
      </c>
      <c r="C228" s="293" t="s">
        <v>4118</v>
      </c>
      <c r="D228" s="293" t="str">
        <f t="shared" si="3"/>
        <v>7219 CENTAR ZA PRUŽANJE USLUGA U ZAJEDNICI ZAGREB</v>
      </c>
      <c r="E228" s="293" t="s">
        <v>4133</v>
      </c>
      <c r="F228" s="293" t="s">
        <v>2481</v>
      </c>
      <c r="G228" s="293" t="s">
        <v>3714</v>
      </c>
      <c r="I228" s="130"/>
    </row>
    <row r="229" spans="1:9" ht="15" customHeight="1">
      <c r="A229" s="293">
        <v>7227</v>
      </c>
      <c r="B229" s="293" t="s">
        <v>4134</v>
      </c>
      <c r="C229" s="293" t="s">
        <v>4118</v>
      </c>
      <c r="D229" s="293" t="str">
        <f t="shared" si="3"/>
        <v>7227 CENTAR ZA PRUŽANJE USLUGA U ZAJEDNICI ZAGORJE</v>
      </c>
      <c r="E229" s="293" t="s">
        <v>4135</v>
      </c>
      <c r="F229" s="293" t="s">
        <v>2482</v>
      </c>
      <c r="G229" s="293" t="s">
        <v>3714</v>
      </c>
      <c r="I229" s="130"/>
    </row>
    <row r="230" spans="1:9" ht="15" customHeight="1">
      <c r="A230" s="293">
        <v>7243</v>
      </c>
      <c r="B230" s="293" t="s">
        <v>4136</v>
      </c>
      <c r="C230" s="293" t="s">
        <v>4118</v>
      </c>
      <c r="D230" s="293" t="str">
        <f t="shared" si="3"/>
        <v>7243 CENTAR ZA PRUŽANJE USLUGA U ZAJEDNICI IVANEC</v>
      </c>
      <c r="E230" s="293" t="s">
        <v>4137</v>
      </c>
      <c r="F230" s="293" t="s">
        <v>2521</v>
      </c>
      <c r="G230" s="293" t="s">
        <v>3714</v>
      </c>
      <c r="I230" s="130"/>
    </row>
    <row r="231" spans="1:9" ht="15" customHeight="1">
      <c r="A231" s="293">
        <v>7251</v>
      </c>
      <c r="B231" s="293" t="s">
        <v>4138</v>
      </c>
      <c r="C231" s="293" t="s">
        <v>4118</v>
      </c>
      <c r="D231" s="293" t="str">
        <f t="shared" si="3"/>
        <v>7251 CENTAR ZA PRUŽANJE USLUGA U ZAJEDNICI BANIJA- KARLOVAC</v>
      </c>
      <c r="E231" s="293" t="s">
        <v>4139</v>
      </c>
      <c r="F231" s="293" t="s">
        <v>2483</v>
      </c>
      <c r="G231" s="293" t="s">
        <v>3714</v>
      </c>
      <c r="I231" s="130"/>
    </row>
    <row r="232" spans="1:9" ht="15" customHeight="1">
      <c r="A232" s="293">
        <v>7260</v>
      </c>
      <c r="B232" s="293" t="s">
        <v>2522</v>
      </c>
      <c r="C232" s="293" t="s">
        <v>4118</v>
      </c>
      <c r="D232" s="293" t="str">
        <f t="shared" si="3"/>
        <v>7260 ODGOJNI DOM MALI LOŠINJ</v>
      </c>
      <c r="E232" s="293" t="s">
        <v>4140</v>
      </c>
      <c r="F232" s="293" t="s">
        <v>2523</v>
      </c>
      <c r="G232" s="293" t="s">
        <v>3714</v>
      </c>
      <c r="I232" s="130"/>
    </row>
    <row r="233" spans="1:9" ht="15" customHeight="1">
      <c r="A233" s="293">
        <v>7278</v>
      </c>
      <c r="B233" s="293" t="s">
        <v>4141</v>
      </c>
      <c r="C233" s="293" t="s">
        <v>4118</v>
      </c>
      <c r="D233" s="293" t="str">
        <f t="shared" si="3"/>
        <v>7278 CENTAR ZA PRUŽANJE USLUGA U ZAJEDNICI OSIJEK</v>
      </c>
      <c r="E233" s="293" t="s">
        <v>4142</v>
      </c>
      <c r="F233" s="293" t="s">
        <v>2484</v>
      </c>
      <c r="G233" s="293" t="s">
        <v>3714</v>
      </c>
      <c r="I233" s="130"/>
    </row>
    <row r="234" spans="1:9" ht="15" customHeight="1">
      <c r="A234" s="293">
        <v>7286</v>
      </c>
      <c r="B234" s="293" t="s">
        <v>4143</v>
      </c>
      <c r="C234" s="293" t="s">
        <v>4118</v>
      </c>
      <c r="D234" s="293" t="str">
        <f t="shared" si="3"/>
        <v>7286 CENTAR ZA PRUŽANJE USLUGA U ZAJEDNICI PULA-POLA</v>
      </c>
      <c r="E234" s="293" t="s">
        <v>4144</v>
      </c>
      <c r="F234" s="293" t="s">
        <v>2485</v>
      </c>
      <c r="G234" s="293" t="s">
        <v>3714</v>
      </c>
      <c r="I234" s="130"/>
    </row>
    <row r="235" spans="1:9" ht="15" customHeight="1">
      <c r="A235" s="293">
        <v>7294</v>
      </c>
      <c r="B235" s="293" t="s">
        <v>4216</v>
      </c>
      <c r="C235" s="293" t="s">
        <v>4118</v>
      </c>
      <c r="D235" s="293" t="str">
        <f t="shared" si="3"/>
        <v>7294 CENTAR ZA PRUŽANJE USLUGA U ZAJEDNICI RIJEKA</v>
      </c>
      <c r="E235" s="293" t="s">
        <v>4217</v>
      </c>
      <c r="F235" s="293" t="s">
        <v>2486</v>
      </c>
      <c r="G235" s="293" t="s">
        <v>3714</v>
      </c>
      <c r="I235" s="130"/>
    </row>
    <row r="236" spans="1:9" ht="14.4">
      <c r="A236" s="293">
        <v>7309</v>
      </c>
      <c r="B236" s="293" t="s">
        <v>2447</v>
      </c>
      <c r="C236" s="293" t="s">
        <v>4118</v>
      </c>
      <c r="D236" s="293" t="str">
        <f t="shared" si="3"/>
        <v>7309 CENTAR ZA PRUŽANJE USLUGA U ZAJEDNICI SPLIT</v>
      </c>
      <c r="E236" s="293" t="s">
        <v>4197</v>
      </c>
      <c r="F236" s="293" t="s">
        <v>2448</v>
      </c>
      <c r="G236" s="293" t="s">
        <v>3714</v>
      </c>
      <c r="I236" s="130"/>
    </row>
    <row r="237" spans="1:9" ht="15" customHeight="1">
      <c r="A237" s="293">
        <v>7317</v>
      </c>
      <c r="B237" s="293" t="s">
        <v>4145</v>
      </c>
      <c r="C237" s="293" t="s">
        <v>4118</v>
      </c>
      <c r="D237" s="293" t="str">
        <f t="shared" si="3"/>
        <v>7317 CENTAR ZA PRUŽANJE USLUGA U ZAJEDNICI ZADAR</v>
      </c>
      <c r="E237" s="293" t="s">
        <v>4146</v>
      </c>
      <c r="F237" s="293" t="s">
        <v>2487</v>
      </c>
      <c r="G237" s="293" t="s">
        <v>3714</v>
      </c>
      <c r="I237" s="130"/>
    </row>
    <row r="238" spans="1:9" ht="15" customHeight="1">
      <c r="A238" s="293">
        <v>7325</v>
      </c>
      <c r="B238" s="293" t="s">
        <v>4222</v>
      </c>
      <c r="C238" s="293" t="s">
        <v>4118</v>
      </c>
      <c r="D238" s="293" t="str">
        <f t="shared" si="3"/>
        <v>7325 CENTAR ZA PRUŽANJE USLUGA U ZAJEDNICI ZAGREB-DUGAVE</v>
      </c>
      <c r="E238" s="293" t="s">
        <v>4223</v>
      </c>
      <c r="F238" s="293" t="s">
        <v>2488</v>
      </c>
      <c r="G238" s="293" t="s">
        <v>3714</v>
      </c>
      <c r="I238" s="130"/>
    </row>
    <row r="239" spans="1:9" ht="15" customHeight="1">
      <c r="A239" s="293">
        <v>7333</v>
      </c>
      <c r="B239" s="293" t="s">
        <v>2414</v>
      </c>
      <c r="C239" s="293" t="s">
        <v>4118</v>
      </c>
      <c r="D239" s="293" t="str">
        <f t="shared" si="3"/>
        <v>7333 CENTAR RUDOLF STEINER DARUVAR</v>
      </c>
      <c r="E239" s="293" t="s">
        <v>4147</v>
      </c>
      <c r="F239" s="293" t="s">
        <v>2415</v>
      </c>
      <c r="G239" s="293" t="s">
        <v>3714</v>
      </c>
      <c r="I239" s="130"/>
    </row>
    <row r="240" spans="1:9" ht="15" customHeight="1">
      <c r="A240" s="293">
        <v>7341</v>
      </c>
      <c r="B240" s="293" t="s">
        <v>4148</v>
      </c>
      <c r="C240" s="293" t="s">
        <v>4118</v>
      </c>
      <c r="D240" s="293" t="str">
        <f t="shared" si="3"/>
        <v>7341 Centar za rehabilitaciju Sveti Filip i Jakov</v>
      </c>
      <c r="E240" s="293" t="s">
        <v>4149</v>
      </c>
      <c r="F240" s="293" t="s">
        <v>2469</v>
      </c>
      <c r="G240" s="293" t="s">
        <v>3714</v>
      </c>
      <c r="I240" s="130"/>
    </row>
    <row r="241" spans="1:9" ht="15" customHeight="1">
      <c r="A241" s="293">
        <v>7350</v>
      </c>
      <c r="B241" s="293" t="s">
        <v>2445</v>
      </c>
      <c r="C241" s="293" t="s">
        <v>4118</v>
      </c>
      <c r="D241" s="293" t="str">
        <f t="shared" si="3"/>
        <v>7350 CENTAR ZA PRUŽANJE USLUGA U ZAJEDNICI OZALJ</v>
      </c>
      <c r="E241" s="293" t="s">
        <v>4196</v>
      </c>
      <c r="F241" s="293" t="s">
        <v>2446</v>
      </c>
      <c r="G241" s="293" t="s">
        <v>3714</v>
      </c>
      <c r="I241" s="130"/>
    </row>
    <row r="242" spans="1:9" ht="15" customHeight="1">
      <c r="A242" s="293">
        <v>7376</v>
      </c>
      <c r="B242" s="293" t="s">
        <v>4150</v>
      </c>
      <c r="C242" s="293" t="s">
        <v>4118</v>
      </c>
      <c r="D242" s="293" t="str">
        <f t="shared" si="3"/>
        <v>7376 CENTAR ZA REHABILITACIJU SLAVA RAŠKAJ RIJEKA</v>
      </c>
      <c r="E242" s="293" t="s">
        <v>4151</v>
      </c>
      <c r="F242" s="293" t="s">
        <v>2475</v>
      </c>
      <c r="G242" s="293" t="s">
        <v>3714</v>
      </c>
      <c r="I242" s="130"/>
    </row>
    <row r="243" spans="1:9" ht="15" customHeight="1">
      <c r="A243" s="293">
        <v>7384</v>
      </c>
      <c r="B243" s="293" t="s">
        <v>2464</v>
      </c>
      <c r="C243" s="293" t="s">
        <v>4118</v>
      </c>
      <c r="D243" s="293" t="str">
        <f t="shared" si="3"/>
        <v>7384 CENTAR ZA REHABILITACIJU RIJEKA</v>
      </c>
      <c r="E243" s="293" t="s">
        <v>4152</v>
      </c>
      <c r="F243" s="293" t="s">
        <v>2465</v>
      </c>
      <c r="G243" s="293" t="s">
        <v>3714</v>
      </c>
      <c r="I243" s="130"/>
    </row>
    <row r="244" spans="1:9" ht="15" customHeight="1">
      <c r="A244" s="293">
        <v>7392</v>
      </c>
      <c r="B244" s="293" t="s">
        <v>4153</v>
      </c>
      <c r="C244" s="293" t="s">
        <v>4118</v>
      </c>
      <c r="D244" s="293" t="str">
        <f t="shared" si="3"/>
        <v>7392 CENTAR ZA ODGOJ I OBRAZOVANJE SLAVA RAŠKAJ SPLIT</v>
      </c>
      <c r="E244" s="293" t="s">
        <v>4154</v>
      </c>
      <c r="F244" s="293" t="s">
        <v>2421</v>
      </c>
      <c r="G244" s="293" t="s">
        <v>3714</v>
      </c>
      <c r="I244" s="130"/>
    </row>
    <row r="245" spans="1:9" ht="15" customHeight="1">
      <c r="A245" s="293">
        <v>7405</v>
      </c>
      <c r="B245" s="293" t="s">
        <v>2417</v>
      </c>
      <c r="C245" s="293" t="s">
        <v>4118</v>
      </c>
      <c r="D245" s="293" t="str">
        <f t="shared" si="3"/>
        <v>7405 CENTAR ZA ODGOJ I OBRAZOVANJE JURAJ BONAČI</v>
      </c>
      <c r="E245" s="293" t="s">
        <v>4155</v>
      </c>
      <c r="F245" s="293" t="s">
        <v>2418</v>
      </c>
      <c r="G245" s="293" t="s">
        <v>3714</v>
      </c>
      <c r="I245" s="130"/>
    </row>
    <row r="246" spans="1:9" ht="15" customHeight="1">
      <c r="A246" s="293">
        <v>7413</v>
      </c>
      <c r="B246" s="293" t="s">
        <v>4208</v>
      </c>
      <c r="C246" s="293" t="s">
        <v>4118</v>
      </c>
      <c r="D246" s="293" t="str">
        <f t="shared" si="3"/>
        <v>7413 CENTAR ZA  REHABILITACIJU STANČIĆ</v>
      </c>
      <c r="E246" s="293" t="s">
        <v>4209</v>
      </c>
      <c r="F246" s="293" t="s">
        <v>2468</v>
      </c>
      <c r="G246" s="293" t="s">
        <v>3714</v>
      </c>
      <c r="I246" s="130"/>
    </row>
    <row r="247" spans="1:9" ht="15" customHeight="1">
      <c r="A247" s="293">
        <v>7421</v>
      </c>
      <c r="B247" s="293" t="s">
        <v>2424</v>
      </c>
      <c r="C247" s="293" t="s">
        <v>4118</v>
      </c>
      <c r="D247" s="293" t="str">
        <f t="shared" si="3"/>
        <v>7421 CENTAR ZA ODGOJ I OBRAZOVANJE ŠUBIĆEVAC</v>
      </c>
      <c r="E247" s="293" t="s">
        <v>4156</v>
      </c>
      <c r="F247" s="293" t="s">
        <v>2425</v>
      </c>
      <c r="G247" s="293" t="s">
        <v>3714</v>
      </c>
      <c r="I247" s="130"/>
    </row>
    <row r="248" spans="1:9" ht="15" customHeight="1">
      <c r="A248" s="293">
        <v>7430</v>
      </c>
      <c r="B248" s="293" t="s">
        <v>4157</v>
      </c>
      <c r="C248" s="293" t="s">
        <v>4118</v>
      </c>
      <c r="D248" s="293" t="str">
        <f t="shared" si="3"/>
        <v>7430 CENTAR ZA REHABILITACIJU PULA</v>
      </c>
      <c r="E248" s="293" t="s">
        <v>4158</v>
      </c>
      <c r="F248" s="293" t="s">
        <v>2463</v>
      </c>
      <c r="G248" s="293" t="s">
        <v>3714</v>
      </c>
      <c r="I248" s="130"/>
    </row>
    <row r="249" spans="1:9" ht="15" customHeight="1">
      <c r="A249" s="293">
        <v>7456</v>
      </c>
      <c r="B249" s="293" t="s">
        <v>2419</v>
      </c>
      <c r="C249" s="293" t="s">
        <v>4118</v>
      </c>
      <c r="D249" s="293" t="str">
        <f t="shared" si="3"/>
        <v>7456 CENTAR ZA ODGOJ I OBRAZOVANJE LUG</v>
      </c>
      <c r="E249" s="293" t="s">
        <v>4210</v>
      </c>
      <c r="F249" s="293" t="s">
        <v>2420</v>
      </c>
      <c r="G249" s="293" t="s">
        <v>3714</v>
      </c>
      <c r="I249" s="130"/>
    </row>
    <row r="250" spans="1:9" ht="15" customHeight="1">
      <c r="A250" s="293">
        <v>7464</v>
      </c>
      <c r="B250" s="293" t="s">
        <v>2470</v>
      </c>
      <c r="C250" s="293" t="s">
        <v>4118</v>
      </c>
      <c r="D250" s="293" t="str">
        <f t="shared" si="3"/>
        <v>7464 CENTAR ZA REHABILITACIJU ZAGREB</v>
      </c>
      <c r="E250" s="293" t="s">
        <v>4159</v>
      </c>
      <c r="F250" s="293" t="s">
        <v>2471</v>
      </c>
      <c r="G250" s="293" t="s">
        <v>3714</v>
      </c>
      <c r="I250" s="130"/>
    </row>
    <row r="251" spans="1:9" ht="15" customHeight="1">
      <c r="A251" s="293">
        <v>7472</v>
      </c>
      <c r="B251" s="293" t="s">
        <v>4160</v>
      </c>
      <c r="C251" s="293" t="s">
        <v>4118</v>
      </c>
      <c r="D251" s="293" t="str">
        <f t="shared" si="3"/>
        <v>7472 CENTAR ZA ODGOJ I OBRAZOVANJE DUBRAVA</v>
      </c>
      <c r="E251" s="293" t="s">
        <v>4161</v>
      </c>
      <c r="F251" s="293" t="s">
        <v>2416</v>
      </c>
      <c r="G251" s="293" t="s">
        <v>3714</v>
      </c>
      <c r="I251" s="130"/>
    </row>
    <row r="252" spans="1:9" ht="15" customHeight="1">
      <c r="A252" s="293">
        <v>7489</v>
      </c>
      <c r="B252" s="293" t="s">
        <v>2422</v>
      </c>
      <c r="C252" s="293" t="s">
        <v>4118</v>
      </c>
      <c r="D252" s="293" t="str">
        <f t="shared" si="3"/>
        <v>7489 CENTAR ZA ODGOJ I OBRAZOVANJE SLAVA RAŠKAJ ZAGREB</v>
      </c>
      <c r="E252" s="293" t="s">
        <v>4162</v>
      </c>
      <c r="F252" s="293" t="s">
        <v>2423</v>
      </c>
      <c r="G252" s="293" t="s">
        <v>3714</v>
      </c>
      <c r="I252" s="130"/>
    </row>
    <row r="253" spans="1:9" ht="15" customHeight="1">
      <c r="A253" s="293">
        <v>7497</v>
      </c>
      <c r="B253" s="293" t="s">
        <v>2429</v>
      </c>
      <c r="C253" s="293" t="s">
        <v>4118</v>
      </c>
      <c r="D253" s="293" t="str">
        <f t="shared" si="3"/>
        <v>7497 CENTAR ZA ODGOJ I OBRAZOVANJE VINKO BEK</v>
      </c>
      <c r="E253" s="293" t="s">
        <v>4163</v>
      </c>
      <c r="F253" s="293" t="s">
        <v>2430</v>
      </c>
      <c r="G253" s="293" t="s">
        <v>3714</v>
      </c>
      <c r="I253" s="130"/>
    </row>
    <row r="254" spans="1:9" ht="15" customHeight="1">
      <c r="A254" s="293">
        <v>7501</v>
      </c>
      <c r="B254" s="293" t="s">
        <v>4198</v>
      </c>
      <c r="C254" s="293" t="s">
        <v>4118</v>
      </c>
      <c r="D254" s="293" t="str">
        <f t="shared" si="3"/>
        <v>7501 CENTAR ZA ODGOJ I OBRAZOVANJE VELIKA GORICA</v>
      </c>
      <c r="E254" s="293" t="s">
        <v>4199</v>
      </c>
      <c r="F254" s="293" t="s">
        <v>2428</v>
      </c>
      <c r="G254" s="293" t="s">
        <v>3714</v>
      </c>
      <c r="I254" s="130"/>
    </row>
    <row r="255" spans="1:9" ht="15" customHeight="1">
      <c r="A255" s="293">
        <v>7528</v>
      </c>
      <c r="B255" s="293" t="s">
        <v>2426</v>
      </c>
      <c r="C255" s="293" t="s">
        <v>4118</v>
      </c>
      <c r="D255" s="293" t="str">
        <f t="shared" si="3"/>
        <v>7528 CENTAR ZA ODGOJ I OBRAZOVANJE TUŠKANAC</v>
      </c>
      <c r="E255" s="293" t="s">
        <v>4204</v>
      </c>
      <c r="F255" s="293" t="s">
        <v>2427</v>
      </c>
      <c r="G255" s="293" t="s">
        <v>3714</v>
      </c>
      <c r="I255" s="130"/>
    </row>
    <row r="256" spans="1:9" ht="15" customHeight="1">
      <c r="A256" s="293">
        <v>7536</v>
      </c>
      <c r="B256" s="293" t="s">
        <v>2431</v>
      </c>
      <c r="C256" s="293" t="s">
        <v>4118</v>
      </c>
      <c r="D256" s="293" t="str">
        <f t="shared" si="3"/>
        <v>7536 CENTAR ZA ODGOJ I OBRAZOVANJE ZAJEZDA</v>
      </c>
      <c r="E256" s="293" t="s">
        <v>4164</v>
      </c>
      <c r="F256" s="293" t="s">
        <v>2432</v>
      </c>
      <c r="G256" s="293" t="s">
        <v>3714</v>
      </c>
      <c r="I256" s="130"/>
    </row>
    <row r="257" spans="1:9" ht="15" customHeight="1">
      <c r="A257" s="293">
        <v>7544</v>
      </c>
      <c r="B257" s="293" t="s">
        <v>4165</v>
      </c>
      <c r="C257" s="293" t="s">
        <v>4118</v>
      </c>
      <c r="D257" s="293" t="str">
        <f t="shared" si="3"/>
        <v>7544 DOM ZA  ODRASLE OSOBE BJELOVAR</v>
      </c>
      <c r="E257" s="293" t="s">
        <v>4166</v>
      </c>
      <c r="F257" s="293" t="s">
        <v>2503</v>
      </c>
      <c r="G257" s="293" t="s">
        <v>3714</v>
      </c>
      <c r="I257" s="130"/>
    </row>
    <row r="258" spans="1:9" ht="15" customHeight="1">
      <c r="A258" s="293">
        <v>7569</v>
      </c>
      <c r="B258" s="293" t="s">
        <v>2504</v>
      </c>
      <c r="C258" s="293" t="s">
        <v>4118</v>
      </c>
      <c r="D258" s="293" t="str">
        <f t="shared" ref="D258:D321" si="4">A258&amp;" "&amp;B258</f>
        <v>7569 DOM ZA PSIHIČKI BOLESNE ODRASLE OSOBE BLATO</v>
      </c>
      <c r="E258" s="293" t="s">
        <v>4167</v>
      </c>
      <c r="F258" s="293" t="s">
        <v>2505</v>
      </c>
      <c r="G258" s="293" t="s">
        <v>3714</v>
      </c>
      <c r="I258" s="130"/>
    </row>
    <row r="259" spans="1:9" ht="15" customHeight="1">
      <c r="A259" s="293">
        <v>7624</v>
      </c>
      <c r="B259" s="293" t="s">
        <v>4168</v>
      </c>
      <c r="C259" s="293" t="s">
        <v>4118</v>
      </c>
      <c r="D259" s="293" t="str">
        <f t="shared" si="4"/>
        <v>7624 DOM ZA  ODRASLE OSOBE JALŽABET</v>
      </c>
      <c r="E259" s="293" t="s">
        <v>4169</v>
      </c>
      <c r="F259" s="293" t="s">
        <v>2506</v>
      </c>
      <c r="G259" s="293" t="s">
        <v>3714</v>
      </c>
      <c r="I259" s="130"/>
    </row>
    <row r="260" spans="1:9" ht="15" customHeight="1">
      <c r="A260" s="293">
        <v>7665</v>
      </c>
      <c r="B260" s="293" t="s">
        <v>2476</v>
      </c>
      <c r="C260" s="293" t="s">
        <v>4118</v>
      </c>
      <c r="D260" s="293" t="str">
        <f t="shared" si="4"/>
        <v>7665 DOM ZA ODRASLE OSOBE LOBOR-GRAD</v>
      </c>
      <c r="E260" s="293" t="s">
        <v>4170</v>
      </c>
      <c r="F260" s="293" t="s">
        <v>2477</v>
      </c>
      <c r="G260" s="293" t="s">
        <v>3714</v>
      </c>
      <c r="I260" s="130"/>
    </row>
    <row r="261" spans="1:9" ht="15" customHeight="1">
      <c r="A261" s="293">
        <v>7673</v>
      </c>
      <c r="B261" s="293" t="s">
        <v>2495</v>
      </c>
      <c r="C261" s="293" t="s">
        <v>4118</v>
      </c>
      <c r="D261" s="293" t="str">
        <f t="shared" si="4"/>
        <v>7673 DOM ZA ODRASLE OSOBE LJESKOVICA</v>
      </c>
      <c r="E261" s="293" t="s">
        <v>4188</v>
      </c>
      <c r="F261" s="293" t="s">
        <v>2496</v>
      </c>
      <c r="G261" s="293" t="s">
        <v>3714</v>
      </c>
      <c r="I261" s="130"/>
    </row>
    <row r="262" spans="1:9" ht="15" customHeight="1">
      <c r="A262" s="293">
        <v>7690</v>
      </c>
      <c r="B262" s="293" t="s">
        <v>2507</v>
      </c>
      <c r="C262" s="293" t="s">
        <v>4118</v>
      </c>
      <c r="D262" s="293" t="str">
        <f t="shared" si="4"/>
        <v>7690 DOM ZA PSIHIČKI BOLESNE ODRASLE OSOBE MOTOVUN</v>
      </c>
      <c r="E262" s="293" t="s">
        <v>4171</v>
      </c>
      <c r="F262" s="293" t="s">
        <v>2508</v>
      </c>
      <c r="G262" s="293" t="s">
        <v>3714</v>
      </c>
      <c r="I262" s="130"/>
    </row>
    <row r="263" spans="1:9" ht="15" customHeight="1">
      <c r="A263" s="293">
        <v>7704</v>
      </c>
      <c r="B263" s="293" t="s">
        <v>4172</v>
      </c>
      <c r="C263" s="293" t="s">
        <v>4118</v>
      </c>
      <c r="D263" s="293" t="str">
        <f t="shared" si="4"/>
        <v>7704 DOM ZA ODRASLE OSOBE NEDEŠĆINA</v>
      </c>
      <c r="E263" s="293" t="s">
        <v>4173</v>
      </c>
      <c r="F263" s="293" t="s">
        <v>2510</v>
      </c>
      <c r="G263" s="293" t="s">
        <v>3714</v>
      </c>
      <c r="I263" s="130"/>
    </row>
    <row r="264" spans="1:9" ht="15" customHeight="1">
      <c r="A264" s="293">
        <v>7729</v>
      </c>
      <c r="B264" s="293" t="s">
        <v>2497</v>
      </c>
      <c r="C264" s="293" t="s">
        <v>4118</v>
      </c>
      <c r="D264" s="293" t="str">
        <f t="shared" si="4"/>
        <v>7729 DOM ZA ODRASLE OSOBE NUŠTAR</v>
      </c>
      <c r="E264" s="293" t="s">
        <v>4191</v>
      </c>
      <c r="F264" s="293" t="s">
        <v>2498</v>
      </c>
      <c r="G264" s="293" t="s">
        <v>3714</v>
      </c>
      <c r="I264" s="130"/>
    </row>
    <row r="265" spans="1:9" ht="15" customHeight="1">
      <c r="A265" s="293">
        <v>7745</v>
      </c>
      <c r="B265" s="293" t="s">
        <v>2499</v>
      </c>
      <c r="C265" s="293" t="s">
        <v>4118</v>
      </c>
      <c r="D265" s="293" t="str">
        <f t="shared" si="4"/>
        <v>7745 DOM ZA ODRASLE OSOBE OREHOVICA</v>
      </c>
      <c r="E265" s="293" t="s">
        <v>4186</v>
      </c>
      <c r="F265" s="293" t="s">
        <v>2500</v>
      </c>
      <c r="G265" s="293" t="s">
        <v>3714</v>
      </c>
      <c r="I265" s="130"/>
    </row>
    <row r="266" spans="1:9" ht="15" customHeight="1">
      <c r="A266" s="293">
        <v>7761</v>
      </c>
      <c r="B266" s="293" t="s">
        <v>2443</v>
      </c>
      <c r="C266" s="293" t="s">
        <v>4118</v>
      </c>
      <c r="D266" s="293" t="str">
        <f t="shared" si="4"/>
        <v>7761 CENTAR ZA PRUŽANJE USLUGA U ZAJEDNICI OSIJEK - JA KAO I TI</v>
      </c>
      <c r="E266" s="293" t="s">
        <v>4185</v>
      </c>
      <c r="F266" s="293" t="s">
        <v>2444</v>
      </c>
      <c r="G266" s="293" t="s">
        <v>3714</v>
      </c>
      <c r="I266" s="130"/>
    </row>
    <row r="267" spans="1:9" ht="15" customHeight="1">
      <c r="A267" s="293">
        <v>7840</v>
      </c>
      <c r="B267" s="293" t="s">
        <v>2491</v>
      </c>
      <c r="C267" s="293" t="s">
        <v>4118</v>
      </c>
      <c r="D267" s="293" t="str">
        <f t="shared" si="4"/>
        <v>7840 DOM ZA ODRASLE OSOBE BOROVA</v>
      </c>
      <c r="E267" s="293" t="s">
        <v>4187</v>
      </c>
      <c r="F267" s="293" t="s">
        <v>2492</v>
      </c>
      <c r="G267" s="293" t="s">
        <v>3714</v>
      </c>
      <c r="I267" s="130"/>
    </row>
    <row r="268" spans="1:9" ht="15" customHeight="1">
      <c r="A268" s="293">
        <v>7866</v>
      </c>
      <c r="B268" s="293" t="s">
        <v>2511</v>
      </c>
      <c r="C268" s="293" t="s">
        <v>4118</v>
      </c>
      <c r="D268" s="293" t="str">
        <f t="shared" si="4"/>
        <v>7866 DOM ZA PSIHIČKI BOLESNE ODRASLE OSOBE TROGIR</v>
      </c>
      <c r="E268" s="293" t="s">
        <v>4174</v>
      </c>
      <c r="F268" s="293" t="s">
        <v>2512</v>
      </c>
      <c r="G268" s="293" t="s">
        <v>3714</v>
      </c>
      <c r="I268" s="130"/>
    </row>
    <row r="269" spans="1:9" ht="15" customHeight="1">
      <c r="A269" s="293">
        <v>7938</v>
      </c>
      <c r="B269" s="293" t="s">
        <v>4218</v>
      </c>
      <c r="C269" s="293" t="s">
        <v>4118</v>
      </c>
      <c r="D269" s="293" t="str">
        <f t="shared" si="4"/>
        <v>7938 DOM ZA ODRASLE OSOBE SVETI FRANE ZADAR</v>
      </c>
      <c r="E269" s="293" t="s">
        <v>4219</v>
      </c>
      <c r="F269" s="293" t="s">
        <v>2509</v>
      </c>
      <c r="G269" s="293" t="s">
        <v>3714</v>
      </c>
      <c r="I269" s="130"/>
    </row>
    <row r="270" spans="1:9" ht="15" customHeight="1">
      <c r="A270" s="293">
        <v>8051</v>
      </c>
      <c r="B270" s="293" t="s">
        <v>2514</v>
      </c>
      <c r="C270" s="293" t="s">
        <v>4118</v>
      </c>
      <c r="D270" s="293" t="str">
        <f t="shared" si="4"/>
        <v>8051 DOM ZA PSIHIČKI BOLESNE ODRASLE OSOBE ZAGREB</v>
      </c>
      <c r="E270" s="293" t="s">
        <v>4175</v>
      </c>
      <c r="F270" s="293" t="s">
        <v>2515</v>
      </c>
      <c r="G270" s="293" t="s">
        <v>3714</v>
      </c>
      <c r="I270" s="130"/>
    </row>
    <row r="271" spans="1:9" ht="15" customHeight="1">
      <c r="A271" s="293">
        <v>20157</v>
      </c>
      <c r="B271" s="293" t="s">
        <v>2176</v>
      </c>
      <c r="C271" s="293" t="s">
        <v>3712</v>
      </c>
      <c r="D271" s="293" t="str">
        <f t="shared" si="4"/>
        <v>20157 MINISTARSTVO FINANCIJA</v>
      </c>
      <c r="E271" s="293" t="s">
        <v>3721</v>
      </c>
      <c r="F271" s="293" t="s">
        <v>2177</v>
      </c>
      <c r="G271" s="293" t="s">
        <v>3714</v>
      </c>
      <c r="I271" s="130"/>
    </row>
    <row r="272" spans="1:9" ht="15" customHeight="1">
      <c r="A272" s="293">
        <v>20165</v>
      </c>
      <c r="B272" s="293" t="s">
        <v>3790</v>
      </c>
      <c r="C272" s="293" t="s">
        <v>3791</v>
      </c>
      <c r="D272" s="293" t="str">
        <f t="shared" si="4"/>
        <v>20165 CARINSKA UPRAVA, SREDIŠNJI URED</v>
      </c>
      <c r="E272" s="293" t="s">
        <v>3721</v>
      </c>
      <c r="F272" s="293" t="s">
        <v>2177</v>
      </c>
      <c r="G272" s="293" t="s">
        <v>3714</v>
      </c>
      <c r="I272" s="130"/>
    </row>
    <row r="273" spans="1:9" ht="15" customHeight="1">
      <c r="A273" s="293">
        <v>20181</v>
      </c>
      <c r="B273" s="293" t="s">
        <v>3792</v>
      </c>
      <c r="C273" s="293" t="s">
        <v>3791</v>
      </c>
      <c r="D273" s="293" t="str">
        <f t="shared" si="4"/>
        <v>20181 POREZNA UPRAVA</v>
      </c>
      <c r="E273" s="293" t="s">
        <v>3721</v>
      </c>
      <c r="F273" s="293" t="s">
        <v>2177</v>
      </c>
      <c r="G273" s="293" t="s">
        <v>3714</v>
      </c>
      <c r="I273" s="130"/>
    </row>
    <row r="274" spans="1:9" ht="15" customHeight="1">
      <c r="A274" s="293">
        <v>20270</v>
      </c>
      <c r="B274" s="293" t="s">
        <v>2794</v>
      </c>
      <c r="C274" s="293" t="s">
        <v>4324</v>
      </c>
      <c r="D274" s="293" t="str">
        <f t="shared" si="4"/>
        <v>20270 OPĆINSKO DRŽAVNO ODVJETNIŠTVO U KARLOVCU</v>
      </c>
      <c r="E274" s="293" t="s">
        <v>4440</v>
      </c>
      <c r="F274" s="293" t="s">
        <v>2795</v>
      </c>
      <c r="G274" s="293" t="s">
        <v>3714</v>
      </c>
      <c r="I274" s="130"/>
    </row>
    <row r="275" spans="1:9" ht="15" customHeight="1">
      <c r="A275" s="293">
        <v>20454</v>
      </c>
      <c r="B275" s="293" t="s">
        <v>2717</v>
      </c>
      <c r="C275" s="293" t="s">
        <v>4324</v>
      </c>
      <c r="D275" s="293" t="str">
        <f t="shared" si="4"/>
        <v>20454 OPĆINSKI PREKRŠAJNI SUD U ZAGREBU</v>
      </c>
      <c r="E275" s="293" t="s">
        <v>4411</v>
      </c>
      <c r="F275" s="293" t="s">
        <v>2718</v>
      </c>
      <c r="G275" s="293" t="s">
        <v>3714</v>
      </c>
      <c r="I275" s="130"/>
    </row>
    <row r="276" spans="1:9" ht="15" customHeight="1">
      <c r="A276" s="293">
        <v>20622</v>
      </c>
      <c r="B276" s="293" t="s">
        <v>2715</v>
      </c>
      <c r="C276" s="293" t="s">
        <v>4324</v>
      </c>
      <c r="D276" s="293" t="str">
        <f t="shared" si="4"/>
        <v>20622 OPĆINSKI PREKRŠAJNI SUD U SPLITU</v>
      </c>
      <c r="E276" s="293" t="s">
        <v>4410</v>
      </c>
      <c r="F276" s="293" t="s">
        <v>2716</v>
      </c>
      <c r="G276" s="293" t="s">
        <v>3714</v>
      </c>
      <c r="I276" s="130"/>
    </row>
    <row r="277" spans="1:9" ht="15" customHeight="1">
      <c r="A277" s="293">
        <v>20639</v>
      </c>
      <c r="B277" s="293" t="s">
        <v>2614</v>
      </c>
      <c r="C277" s="293" t="s">
        <v>4324</v>
      </c>
      <c r="D277" s="293" t="str">
        <f t="shared" si="4"/>
        <v>20639 VISOKI UPRAVNI SUD REPUBLIKE HRVATSKE</v>
      </c>
      <c r="E277" s="293" t="s">
        <v>4359</v>
      </c>
      <c r="F277" s="293" t="s">
        <v>2615</v>
      </c>
      <c r="G277" s="293" t="s">
        <v>3714</v>
      </c>
      <c r="I277" s="130"/>
    </row>
    <row r="278" spans="1:9" ht="15" customHeight="1">
      <c r="A278" s="293">
        <v>20647</v>
      </c>
      <c r="B278" s="293" t="s">
        <v>2681</v>
      </c>
      <c r="C278" s="293" t="s">
        <v>4324</v>
      </c>
      <c r="D278" s="293" t="str">
        <f t="shared" si="4"/>
        <v>20647 ŽUPANIJSKO DRŽAVNO ODVJETNIŠTVO U BJELOVARU</v>
      </c>
      <c r="E278" s="293" t="s">
        <v>4398</v>
      </c>
      <c r="F278" s="293" t="s">
        <v>2682</v>
      </c>
      <c r="G278" s="293" t="s">
        <v>3714</v>
      </c>
      <c r="I278" s="130"/>
    </row>
    <row r="279" spans="1:9" ht="15" customHeight="1">
      <c r="A279" s="293">
        <v>20727</v>
      </c>
      <c r="B279" s="293" t="s">
        <v>2569</v>
      </c>
      <c r="C279" s="293" t="s">
        <v>4324</v>
      </c>
      <c r="D279" s="293" t="str">
        <f t="shared" si="4"/>
        <v>20727 KAZNIONICA U GLINI</v>
      </c>
      <c r="E279" s="293" t="s">
        <v>4329</v>
      </c>
      <c r="F279" s="293" t="s">
        <v>2570</v>
      </c>
      <c r="G279" s="293" t="s">
        <v>3714</v>
      </c>
      <c r="I279" s="130"/>
    </row>
    <row r="280" spans="1:9" ht="15" customHeight="1">
      <c r="A280" s="293">
        <v>20735</v>
      </c>
      <c r="B280" s="293" t="s">
        <v>2679</v>
      </c>
      <c r="C280" s="293" t="s">
        <v>4324</v>
      </c>
      <c r="D280" s="293" t="str">
        <f t="shared" si="4"/>
        <v>20735 TRGOVAČKI SUD U ZAGREBU</v>
      </c>
      <c r="E280" s="293" t="s">
        <v>4393</v>
      </c>
      <c r="F280" s="293" t="s">
        <v>2680</v>
      </c>
      <c r="G280" s="293" t="s">
        <v>3714</v>
      </c>
      <c r="I280" s="130"/>
    </row>
    <row r="281" spans="1:9" ht="15" customHeight="1">
      <c r="A281" s="293">
        <v>20743</v>
      </c>
      <c r="B281" s="293" t="s">
        <v>2633</v>
      </c>
      <c r="C281" s="293" t="s">
        <v>4324</v>
      </c>
      <c r="D281" s="293" t="str">
        <f t="shared" si="4"/>
        <v>20743 ŽUPANIJSKI SUD U BJELOVARU</v>
      </c>
      <c r="E281" s="293" t="s">
        <v>4374</v>
      </c>
      <c r="F281" s="293" t="s">
        <v>2634</v>
      </c>
      <c r="G281" s="293" t="s">
        <v>3714</v>
      </c>
      <c r="I281" s="130"/>
    </row>
    <row r="282" spans="1:9" ht="15" customHeight="1">
      <c r="A282" s="293">
        <v>20778</v>
      </c>
      <c r="B282" s="293" t="s">
        <v>2647</v>
      </c>
      <c r="C282" s="293" t="s">
        <v>4324</v>
      </c>
      <c r="D282" s="293" t="str">
        <f t="shared" si="4"/>
        <v>20778 ŽUPANIJSKI SUD U SLAVONSKOM BRODU</v>
      </c>
      <c r="E282" s="293" t="s">
        <v>4381</v>
      </c>
      <c r="F282" s="293" t="s">
        <v>2648</v>
      </c>
      <c r="G282" s="293" t="s">
        <v>3714</v>
      </c>
      <c r="I282" s="130"/>
    </row>
    <row r="283" spans="1:9" s="130" customFormat="1" ht="15" customHeight="1">
      <c r="A283" s="293">
        <v>20786</v>
      </c>
      <c r="B283" s="293" t="s">
        <v>2651</v>
      </c>
      <c r="C283" s="293" t="s">
        <v>4324</v>
      </c>
      <c r="D283" s="293" t="str">
        <f t="shared" si="4"/>
        <v>20786 ŽUPANIJSKI SUD U ŠIBENIKU</v>
      </c>
      <c r="E283" s="293" t="s">
        <v>4383</v>
      </c>
      <c r="F283" s="293" t="s">
        <v>2652</v>
      </c>
      <c r="G283" s="293" t="s">
        <v>3714</v>
      </c>
    </row>
    <row r="284" spans="1:9" s="130" customFormat="1" ht="15" customHeight="1">
      <c r="A284" s="293">
        <v>20809</v>
      </c>
      <c r="B284" s="293" t="s">
        <v>2657</v>
      </c>
      <c r="C284" s="293" t="s">
        <v>4324</v>
      </c>
      <c r="D284" s="293" t="str">
        <f t="shared" si="4"/>
        <v>20809 ŽUPANIJSKI SUD U VUKOVARU</v>
      </c>
      <c r="E284" s="293" t="s">
        <v>4370</v>
      </c>
      <c r="F284" s="293" t="s">
        <v>2658</v>
      </c>
      <c r="G284" s="293" t="s">
        <v>3714</v>
      </c>
    </row>
    <row r="285" spans="1:9" ht="14.4">
      <c r="A285" s="293">
        <v>20833</v>
      </c>
      <c r="B285" s="293" t="s">
        <v>2151</v>
      </c>
      <c r="C285" s="293" t="s">
        <v>3712</v>
      </c>
      <c r="D285" s="293" t="str">
        <f t="shared" si="4"/>
        <v>20833 AGENCIJA ZA ZAŠTITU TRŽIŠNOG NATJECANJA</v>
      </c>
      <c r="E285" s="293" t="s">
        <v>3719</v>
      </c>
      <c r="F285" s="293" t="s">
        <v>2152</v>
      </c>
      <c r="G285" s="293" t="s">
        <v>3714</v>
      </c>
      <c r="I285" s="130"/>
    </row>
    <row r="286" spans="1:9" ht="15" customHeight="1">
      <c r="A286" s="293">
        <v>20892</v>
      </c>
      <c r="B286" s="293" t="s">
        <v>2735</v>
      </c>
      <c r="C286" s="293" t="s">
        <v>4324</v>
      </c>
      <c r="D286" s="293" t="str">
        <f t="shared" si="4"/>
        <v>20892 OPĆINSKI SUD U KARLOVCU</v>
      </c>
      <c r="E286" s="293" t="s">
        <v>4419</v>
      </c>
      <c r="F286" s="293" t="s">
        <v>2736</v>
      </c>
      <c r="G286" s="293" t="s">
        <v>3714</v>
      </c>
      <c r="I286" s="130"/>
    </row>
    <row r="287" spans="1:9" ht="15" customHeight="1">
      <c r="A287" s="293">
        <v>21004</v>
      </c>
      <c r="B287" s="293" t="s">
        <v>2767</v>
      </c>
      <c r="C287" s="293" t="s">
        <v>4324</v>
      </c>
      <c r="D287" s="293" t="str">
        <f t="shared" si="4"/>
        <v>21004 OPĆINSKI SUD U SPLITU</v>
      </c>
      <c r="E287" s="293" t="s">
        <v>4428</v>
      </c>
      <c r="F287" s="293" t="s">
        <v>2768</v>
      </c>
      <c r="G287" s="293" t="s">
        <v>3714</v>
      </c>
      <c r="I287" s="130"/>
    </row>
    <row r="288" spans="1:9" ht="15" customHeight="1">
      <c r="A288" s="293">
        <v>21053</v>
      </c>
      <c r="B288" s="293" t="s">
        <v>501</v>
      </c>
      <c r="C288" s="293" t="s">
        <v>3935</v>
      </c>
      <c r="D288" s="293" t="str">
        <f t="shared" si="4"/>
        <v>21053 VELEUČILIŠTE U KARLOVCU</v>
      </c>
      <c r="E288" s="293" t="s">
        <v>3980</v>
      </c>
      <c r="F288" s="293" t="s">
        <v>504</v>
      </c>
      <c r="G288" s="293" t="s">
        <v>3714</v>
      </c>
      <c r="I288" s="130"/>
    </row>
    <row r="289" spans="1:9" ht="15" customHeight="1">
      <c r="A289" s="293">
        <v>21061</v>
      </c>
      <c r="B289" s="293" t="s">
        <v>556</v>
      </c>
      <c r="C289" s="293" t="s">
        <v>3935</v>
      </c>
      <c r="D289" s="293" t="str">
        <f t="shared" si="4"/>
        <v>21061 INSTITUT ZA HRVATSKI JEZIK I JEZIKOSLOVLJE</v>
      </c>
      <c r="E289" s="293" t="s">
        <v>4082</v>
      </c>
      <c r="F289" s="293" t="s">
        <v>558</v>
      </c>
      <c r="G289" s="293" t="s">
        <v>3714</v>
      </c>
      <c r="I289" s="130"/>
    </row>
    <row r="290" spans="1:9" ht="15" customHeight="1">
      <c r="A290" s="293">
        <v>21070</v>
      </c>
      <c r="B290" s="293" t="s">
        <v>585</v>
      </c>
      <c r="C290" s="293" t="s">
        <v>3935</v>
      </c>
      <c r="D290" s="293" t="str">
        <f t="shared" si="4"/>
        <v>21070 STAROSLAVENSKI INSTITUT</v>
      </c>
      <c r="E290" s="293" t="s">
        <v>4091</v>
      </c>
      <c r="F290" s="293" t="s">
        <v>587</v>
      </c>
      <c r="G290" s="293" t="s">
        <v>3714</v>
      </c>
      <c r="I290" s="130"/>
    </row>
    <row r="291" spans="1:9" ht="15" customHeight="1">
      <c r="A291" s="293">
        <v>21609</v>
      </c>
      <c r="B291" s="293" t="s">
        <v>2380</v>
      </c>
      <c r="C291" s="293" t="s">
        <v>3888</v>
      </c>
      <c r="D291" s="293" t="str">
        <f t="shared" si="4"/>
        <v>21609 DRŽAVNI HIDROMETEOROLOŠKI ZAVOD</v>
      </c>
      <c r="E291" s="293" t="s">
        <v>3931</v>
      </c>
      <c r="F291" s="293" t="s">
        <v>2381</v>
      </c>
      <c r="G291" s="293" t="s">
        <v>3714</v>
      </c>
      <c r="I291" s="130"/>
    </row>
    <row r="292" spans="1:9" ht="15" customHeight="1">
      <c r="A292" s="293">
        <v>21789</v>
      </c>
      <c r="B292" s="293" t="s">
        <v>2466</v>
      </c>
      <c r="C292" s="293" t="s">
        <v>4118</v>
      </c>
      <c r="D292" s="293" t="str">
        <f t="shared" si="4"/>
        <v>21789 CENTAR ZA REHABILITACIJU SAMARITANAC SPLIT</v>
      </c>
      <c r="E292" s="293" t="s">
        <v>4176</v>
      </c>
      <c r="F292" s="293" t="s">
        <v>2467</v>
      </c>
      <c r="G292" s="293" t="s">
        <v>3714</v>
      </c>
      <c r="I292" s="130"/>
    </row>
    <row r="293" spans="1:9" ht="15" customHeight="1">
      <c r="A293" s="293">
        <v>21797</v>
      </c>
      <c r="B293" s="293" t="s">
        <v>2455</v>
      </c>
      <c r="C293" s="293" t="s">
        <v>4118</v>
      </c>
      <c r="D293" s="293" t="str">
        <f t="shared" si="4"/>
        <v>21797 CENTAR ZA REHABILITACIJU JOSIPOVAC</v>
      </c>
      <c r="E293" s="293" t="s">
        <v>4177</v>
      </c>
      <c r="F293" s="293" t="s">
        <v>2456</v>
      </c>
      <c r="G293" s="293" t="s">
        <v>3714</v>
      </c>
      <c r="I293" s="130"/>
    </row>
    <row r="294" spans="1:9" ht="15" customHeight="1">
      <c r="A294" s="293">
        <v>21801</v>
      </c>
      <c r="B294" s="293" t="s">
        <v>2453</v>
      </c>
      <c r="C294" s="293" t="s">
        <v>4118</v>
      </c>
      <c r="D294" s="293" t="str">
        <f t="shared" si="4"/>
        <v>21801 CENTAR ZA REHABILITACIJU FRA ANTE SEKELEZ</v>
      </c>
      <c r="E294" s="293" t="s">
        <v>4178</v>
      </c>
      <c r="F294" s="293" t="s">
        <v>2454</v>
      </c>
      <c r="G294" s="293" t="s">
        <v>3714</v>
      </c>
      <c r="I294" s="130"/>
    </row>
    <row r="295" spans="1:9" ht="15" customHeight="1">
      <c r="A295" s="293">
        <v>21810</v>
      </c>
      <c r="B295" s="293" t="s">
        <v>2461</v>
      </c>
      <c r="C295" s="293" t="s">
        <v>4118</v>
      </c>
      <c r="D295" s="293" t="str">
        <f t="shared" si="4"/>
        <v>21810 CENTAR ZA REHABILITACIJU MIR</v>
      </c>
      <c r="E295" s="293" t="s">
        <v>4179</v>
      </c>
      <c r="F295" s="293" t="s">
        <v>2462</v>
      </c>
      <c r="G295" s="293" t="s">
        <v>3714</v>
      </c>
      <c r="I295" s="130"/>
    </row>
    <row r="296" spans="1:9" ht="15" customHeight="1">
      <c r="A296" s="293">
        <v>21828</v>
      </c>
      <c r="B296" s="293" t="s">
        <v>2560</v>
      </c>
      <c r="C296" s="293" t="s">
        <v>3712</v>
      </c>
      <c r="D296" s="293" t="str">
        <f t="shared" si="4"/>
        <v>21828 HRVATSKA AKADEMIJA ZNANOSTI I UMJETNOSTI</v>
      </c>
      <c r="E296" s="293" t="s">
        <v>3746</v>
      </c>
      <c r="F296" s="293" t="s">
        <v>2561</v>
      </c>
      <c r="G296" s="293" t="s">
        <v>3714</v>
      </c>
      <c r="I296" s="130"/>
    </row>
    <row r="297" spans="1:9" ht="15" customHeight="1">
      <c r="A297" s="293">
        <v>21836</v>
      </c>
      <c r="B297" s="293" t="s">
        <v>596</v>
      </c>
      <c r="C297" s="293" t="s">
        <v>3935</v>
      </c>
      <c r="D297" s="293" t="str">
        <f t="shared" si="4"/>
        <v>21836 NACIONALNA I SVEUČILIŠNA KNJIŽNICA U ZAGREBU</v>
      </c>
      <c r="E297" s="293" t="s">
        <v>4108</v>
      </c>
      <c r="F297" s="293" t="s">
        <v>598</v>
      </c>
      <c r="G297" s="293" t="s">
        <v>3714</v>
      </c>
      <c r="I297" s="130"/>
    </row>
    <row r="298" spans="1:9" ht="15" customHeight="1">
      <c r="A298" s="293">
        <v>21852</v>
      </c>
      <c r="B298" s="293" t="s">
        <v>4109</v>
      </c>
      <c r="C298" s="293" t="s">
        <v>3935</v>
      </c>
      <c r="D298" s="293" t="str">
        <f t="shared" si="4"/>
        <v>21852 HRVATSKA AKADEMSKA ISTRAŽIVAČKA MREŽA - CARNET</v>
      </c>
      <c r="E298" s="293" t="s">
        <v>4110</v>
      </c>
      <c r="F298" s="293" t="s">
        <v>601</v>
      </c>
      <c r="G298" s="293" t="s">
        <v>3714</v>
      </c>
      <c r="I298" s="130"/>
    </row>
    <row r="299" spans="1:9" ht="15" customHeight="1">
      <c r="A299" s="293">
        <v>21869</v>
      </c>
      <c r="B299" s="293" t="s">
        <v>602</v>
      </c>
      <c r="C299" s="293" t="s">
        <v>3935</v>
      </c>
      <c r="D299" s="293" t="str">
        <f t="shared" si="4"/>
        <v>21869 LEKSIKOGRAFSKI ZAVOD MIROSLAV KRLEŽA</v>
      </c>
      <c r="E299" s="293" t="s">
        <v>4106</v>
      </c>
      <c r="F299" s="293" t="s">
        <v>604</v>
      </c>
      <c r="G299" s="293" t="s">
        <v>3714</v>
      </c>
      <c r="I299" s="130"/>
    </row>
    <row r="300" spans="1:9" ht="15" customHeight="1">
      <c r="A300" s="293">
        <v>21949</v>
      </c>
      <c r="B300" s="293" t="s">
        <v>2705</v>
      </c>
      <c r="C300" s="293" t="s">
        <v>4324</v>
      </c>
      <c r="D300" s="293" t="str">
        <f t="shared" si="4"/>
        <v>21949 ŽUPANIJSKO DRŽAVNO ODVJETNIŠTVO U VUKOVARU</v>
      </c>
      <c r="E300" s="293" t="s">
        <v>4407</v>
      </c>
      <c r="F300" s="293" t="s">
        <v>2706</v>
      </c>
      <c r="G300" s="293" t="s">
        <v>3714</v>
      </c>
      <c r="I300" s="130"/>
    </row>
    <row r="301" spans="1:9" ht="15" customHeight="1">
      <c r="A301" s="293">
        <v>22058</v>
      </c>
      <c r="B301" s="293" t="s">
        <v>2355</v>
      </c>
      <c r="C301" s="293" t="s">
        <v>3884</v>
      </c>
      <c r="D301" s="293" t="str">
        <f t="shared" si="4"/>
        <v>22058 AGENCIJA ZA PRAVNI PROMET I POSREDOVANJE NEKRETNINAMA</v>
      </c>
      <c r="E301" s="293" t="s">
        <v>3885</v>
      </c>
      <c r="F301" s="293" t="s">
        <v>2356</v>
      </c>
      <c r="G301" s="293" t="s">
        <v>3714</v>
      </c>
      <c r="I301" s="130"/>
    </row>
    <row r="302" spans="1:9" ht="15" customHeight="1">
      <c r="A302" s="293">
        <v>22138</v>
      </c>
      <c r="B302" s="293" t="s">
        <v>3898</v>
      </c>
      <c r="C302" s="293" t="s">
        <v>3888</v>
      </c>
      <c r="D302" s="293" t="str">
        <f t="shared" si="4"/>
        <v>22138 JAVNA USTANOVA NACIONALNI PARK  KORNATI</v>
      </c>
      <c r="E302" s="293" t="s">
        <v>3899</v>
      </c>
      <c r="F302" s="293" t="s">
        <v>2361</v>
      </c>
      <c r="G302" s="293" t="s">
        <v>3714</v>
      </c>
      <c r="I302" s="130"/>
    </row>
    <row r="303" spans="1:9" ht="15" customHeight="1">
      <c r="A303" s="293">
        <v>22154</v>
      </c>
      <c r="B303" s="293" t="s">
        <v>3900</v>
      </c>
      <c r="C303" s="293" t="s">
        <v>3888</v>
      </c>
      <c r="D303" s="293" t="str">
        <f t="shared" si="4"/>
        <v>22154 J. U.  PARK PRIRODE KOPAČKI RIT</v>
      </c>
      <c r="E303" s="293" t="s">
        <v>3901</v>
      </c>
      <c r="F303" s="293" t="s">
        <v>2370</v>
      </c>
      <c r="G303" s="293" t="s">
        <v>3714</v>
      </c>
      <c r="I303" s="130"/>
    </row>
    <row r="304" spans="1:9" ht="15" customHeight="1">
      <c r="A304" s="293">
        <v>22162</v>
      </c>
      <c r="B304" s="293" t="s">
        <v>3920</v>
      </c>
      <c r="C304" s="293" t="s">
        <v>3888</v>
      </c>
      <c r="D304" s="293" t="str">
        <f t="shared" si="4"/>
        <v>22162 JAVNA USTANOVA NACIONALNI PARK BRIJUNI</v>
      </c>
      <c r="E304" s="293" t="s">
        <v>3921</v>
      </c>
      <c r="F304" s="293" t="s">
        <v>2360</v>
      </c>
      <c r="G304" s="293" t="s">
        <v>3714</v>
      </c>
      <c r="I304" s="130"/>
    </row>
    <row r="305" spans="1:9" ht="15" customHeight="1">
      <c r="A305" s="293">
        <v>22179</v>
      </c>
      <c r="B305" s="293" t="s">
        <v>3902</v>
      </c>
      <c r="C305" s="293" t="s">
        <v>3888</v>
      </c>
      <c r="D305" s="293" t="str">
        <f t="shared" si="4"/>
        <v>22179 J. U.  N. P.  MLJET</v>
      </c>
      <c r="E305" s="293" t="s">
        <v>3903</v>
      </c>
      <c r="F305" s="293" t="s">
        <v>2363</v>
      </c>
      <c r="G305" s="293" t="s">
        <v>3714</v>
      </c>
      <c r="I305" s="130"/>
    </row>
    <row r="306" spans="1:9" ht="15" customHeight="1">
      <c r="A306" s="293">
        <v>22187</v>
      </c>
      <c r="B306" s="293" t="s">
        <v>3904</v>
      </c>
      <c r="C306" s="293" t="s">
        <v>3888</v>
      </c>
      <c r="D306" s="293" t="str">
        <f t="shared" si="4"/>
        <v>22187 J. U.  N. P.  RISNJAK</v>
      </c>
      <c r="E306" s="293" t="s">
        <v>3905</v>
      </c>
      <c r="F306" s="293" t="s">
        <v>2366</v>
      </c>
      <c r="G306" s="293" t="s">
        <v>3714</v>
      </c>
      <c r="I306" s="130"/>
    </row>
    <row r="307" spans="1:9" ht="15" customHeight="1">
      <c r="A307" s="293">
        <v>22195</v>
      </c>
      <c r="B307" s="293" t="s">
        <v>3906</v>
      </c>
      <c r="C307" s="293" t="s">
        <v>3888</v>
      </c>
      <c r="D307" s="293" t="str">
        <f t="shared" si="4"/>
        <v>22195 J. U.  PARK PRIRODE TELAŠĆICA</v>
      </c>
      <c r="E307" s="293" t="s">
        <v>3907</v>
      </c>
      <c r="F307" s="293" t="s">
        <v>2375</v>
      </c>
      <c r="G307" s="293" t="s">
        <v>3714</v>
      </c>
      <c r="I307" s="130"/>
    </row>
    <row r="308" spans="1:9" ht="15" customHeight="1">
      <c r="A308" s="293">
        <v>22200</v>
      </c>
      <c r="B308" s="293" t="s">
        <v>3908</v>
      </c>
      <c r="C308" s="293" t="s">
        <v>3888</v>
      </c>
      <c r="D308" s="293" t="str">
        <f t="shared" si="4"/>
        <v>22200 J. U.  N. P.  PAKLENICA</v>
      </c>
      <c r="E308" s="293" t="s">
        <v>3909</v>
      </c>
      <c r="F308" s="293" t="s">
        <v>2364</v>
      </c>
      <c r="G308" s="293" t="s">
        <v>3714</v>
      </c>
      <c r="I308" s="130"/>
    </row>
    <row r="309" spans="1:9" ht="15" customHeight="1">
      <c r="A309" s="293">
        <v>22218</v>
      </c>
      <c r="B309" s="293" t="s">
        <v>3910</v>
      </c>
      <c r="C309" s="293" t="s">
        <v>3888</v>
      </c>
      <c r="D309" s="293" t="str">
        <f t="shared" si="4"/>
        <v>22218 Javna ustanova Nacionalni park Plitvička jezera</v>
      </c>
      <c r="E309" s="293" t="s">
        <v>3911</v>
      </c>
      <c r="F309" s="293" t="s">
        <v>2365</v>
      </c>
      <c r="G309" s="293" t="s">
        <v>3714</v>
      </c>
      <c r="I309" s="130"/>
    </row>
    <row r="310" spans="1:9" ht="15" customHeight="1">
      <c r="A310" s="293">
        <v>22226</v>
      </c>
      <c r="B310" s="293" t="s">
        <v>3912</v>
      </c>
      <c r="C310" s="293" t="s">
        <v>3888</v>
      </c>
      <c r="D310" s="293" t="str">
        <f t="shared" si="4"/>
        <v>22226 JAVNA USTANOVA  PARK PRIRODE LONJSKO POLJE</v>
      </c>
      <c r="E310" s="293" t="s">
        <v>3913</v>
      </c>
      <c r="F310" s="293" t="s">
        <v>2372</v>
      </c>
      <c r="G310" s="293" t="s">
        <v>3714</v>
      </c>
      <c r="I310" s="130"/>
    </row>
    <row r="311" spans="1:9" ht="15" customHeight="1">
      <c r="A311" s="293">
        <v>22234</v>
      </c>
      <c r="B311" s="293" t="s">
        <v>3914</v>
      </c>
      <c r="C311" s="293" t="s">
        <v>3888</v>
      </c>
      <c r="D311" s="293" t="str">
        <f t="shared" si="4"/>
        <v>22234 J. U.  N. P.  KRKA</v>
      </c>
      <c r="E311" s="293" t="s">
        <v>3915</v>
      </c>
      <c r="F311" s="293" t="s">
        <v>2362</v>
      </c>
      <c r="G311" s="293" t="s">
        <v>3714</v>
      </c>
      <c r="I311" s="130"/>
    </row>
    <row r="312" spans="1:9" ht="15" customHeight="1">
      <c r="A312" s="293">
        <v>22242</v>
      </c>
      <c r="B312" s="293" t="s">
        <v>3840</v>
      </c>
      <c r="C312" s="293" t="s">
        <v>3809</v>
      </c>
      <c r="D312" s="293" t="str">
        <f t="shared" si="4"/>
        <v>22242 GALERIJA KLOVIĆEVI DVORI ZAGREB</v>
      </c>
      <c r="E312" s="293" t="s">
        <v>3841</v>
      </c>
      <c r="F312" s="293" t="s">
        <v>2259</v>
      </c>
      <c r="G312" s="293" t="s">
        <v>3714</v>
      </c>
      <c r="I312" s="130"/>
    </row>
    <row r="313" spans="1:9" ht="15" customHeight="1">
      <c r="A313" s="293">
        <v>22275</v>
      </c>
      <c r="B313" s="293" t="s">
        <v>2157</v>
      </c>
      <c r="C313" s="293" t="s">
        <v>3772</v>
      </c>
      <c r="D313" s="293" t="str">
        <f t="shared" si="4"/>
        <v>22275 URED ZA UDRUGE</v>
      </c>
      <c r="E313" s="293" t="s">
        <v>3774</v>
      </c>
      <c r="F313" s="293" t="s">
        <v>2158</v>
      </c>
      <c r="G313" s="293" t="s">
        <v>3714</v>
      </c>
      <c r="I313" s="130"/>
    </row>
    <row r="314" spans="1:9" ht="15" customHeight="1">
      <c r="A314" s="293">
        <v>22283</v>
      </c>
      <c r="B314" s="293" t="s">
        <v>2489</v>
      </c>
      <c r="C314" s="293" t="s">
        <v>4118</v>
      </c>
      <c r="D314" s="293" t="str">
        <f t="shared" si="4"/>
        <v>22283 DOM ZA ODRASLE OSOBE BIDRUŽICA</v>
      </c>
      <c r="E314" s="293" t="s">
        <v>4189</v>
      </c>
      <c r="F314" s="293" t="s">
        <v>2490</v>
      </c>
      <c r="G314" s="293" t="s">
        <v>3714</v>
      </c>
      <c r="I314" s="130"/>
    </row>
    <row r="315" spans="1:9" ht="15" customHeight="1">
      <c r="A315" s="293">
        <v>22322</v>
      </c>
      <c r="B315" s="293" t="s">
        <v>4180</v>
      </c>
      <c r="C315" s="293" t="s">
        <v>4118</v>
      </c>
      <c r="D315" s="293" t="str">
        <f t="shared" si="4"/>
        <v>22322 CENTAR ZA PRUŽANJE USLUGA U ZAJEDNICI ZEMUNIK</v>
      </c>
      <c r="E315" s="293" t="s">
        <v>4181</v>
      </c>
      <c r="F315" s="293" t="s">
        <v>2516</v>
      </c>
      <c r="G315" s="293" t="s">
        <v>3714</v>
      </c>
      <c r="I315" s="130"/>
    </row>
    <row r="316" spans="1:9" ht="14.4">
      <c r="A316" s="293">
        <v>22339</v>
      </c>
      <c r="B316" s="293" t="s">
        <v>2292</v>
      </c>
      <c r="C316" s="293" t="s">
        <v>3809</v>
      </c>
      <c r="D316" s="293" t="str">
        <f t="shared" si="4"/>
        <v>22339 HRVATSKI RESTAURATORSKI ZAVOD</v>
      </c>
      <c r="E316" s="293" t="s">
        <v>3865</v>
      </c>
      <c r="F316" s="293" t="s">
        <v>2293</v>
      </c>
      <c r="G316" s="293" t="s">
        <v>3714</v>
      </c>
      <c r="I316" s="130"/>
    </row>
    <row r="317" spans="1:9" ht="15" customHeight="1">
      <c r="A317" s="293">
        <v>22347</v>
      </c>
      <c r="B317" s="293" t="s">
        <v>3854</v>
      </c>
      <c r="C317" s="293" t="s">
        <v>3809</v>
      </c>
      <c r="D317" s="293" t="str">
        <f t="shared" si="4"/>
        <v>22347 Javna ustanova Zbirka umjetnina Ante i Wiltrude Topić Mimara-Muzej Mimara</v>
      </c>
      <c r="E317" s="293" t="s">
        <v>3855</v>
      </c>
      <c r="F317" s="293" t="s">
        <v>2270</v>
      </c>
      <c r="G317" s="293" t="s">
        <v>3714</v>
      </c>
      <c r="I317" s="130"/>
    </row>
    <row r="318" spans="1:9" ht="15" customHeight="1">
      <c r="A318" s="293">
        <v>22371</v>
      </c>
      <c r="B318" s="293" t="s">
        <v>4022</v>
      </c>
      <c r="C318" s="293" t="s">
        <v>3935</v>
      </c>
      <c r="D318" s="293" t="str">
        <f t="shared" si="4"/>
        <v>22371 VELEUČILIŠTE U KRIŽEVCIMA</v>
      </c>
      <c r="E318" s="293" t="s">
        <v>4023</v>
      </c>
      <c r="F318" s="293" t="s">
        <v>519</v>
      </c>
      <c r="G318" s="293" t="s">
        <v>3714</v>
      </c>
      <c r="I318" s="130"/>
    </row>
    <row r="319" spans="1:9" ht="15" customHeight="1">
      <c r="A319" s="293">
        <v>22427</v>
      </c>
      <c r="B319" s="293" t="s">
        <v>486</v>
      </c>
      <c r="C319" s="293" t="s">
        <v>3935</v>
      </c>
      <c r="D319" s="293" t="str">
        <f t="shared" si="4"/>
        <v>22427 TEHNIČKO VELEUČILIŠTE U ZAGREBU</v>
      </c>
      <c r="E319" s="293" t="s">
        <v>4000</v>
      </c>
      <c r="F319" s="293" t="s">
        <v>488</v>
      </c>
      <c r="G319" s="293" t="s">
        <v>3714</v>
      </c>
      <c r="I319" s="130"/>
    </row>
    <row r="320" spans="1:9" ht="15" customHeight="1">
      <c r="A320" s="293">
        <v>22435</v>
      </c>
      <c r="B320" s="293" t="s">
        <v>4015</v>
      </c>
      <c r="C320" s="293" t="s">
        <v>3935</v>
      </c>
      <c r="D320" s="293" t="str">
        <f t="shared" si="4"/>
        <v>22435 SVEUČILIŠTE U SPLITU -  FILOZOFSKI FAKULTET SPLIT</v>
      </c>
      <c r="E320" s="293" t="s">
        <v>4016</v>
      </c>
      <c r="F320" s="293" t="s">
        <v>360</v>
      </c>
      <c r="G320" s="293" t="s">
        <v>3714</v>
      </c>
      <c r="I320" s="130"/>
    </row>
    <row r="321" spans="1:9" ht="15" customHeight="1">
      <c r="A321" s="293">
        <v>22451</v>
      </c>
      <c r="B321" s="293" t="s">
        <v>371</v>
      </c>
      <c r="C321" s="293" t="s">
        <v>3935</v>
      </c>
      <c r="D321" s="293" t="str">
        <f t="shared" si="4"/>
        <v>22451 SVEUČILIŠTE U SPLITU - MEDICINSKI FAKULTET</v>
      </c>
      <c r="E321" s="293" t="s">
        <v>4008</v>
      </c>
      <c r="F321" s="293" t="s">
        <v>373</v>
      </c>
      <c r="G321" s="293" t="s">
        <v>3714</v>
      </c>
      <c r="I321" s="130"/>
    </row>
    <row r="322" spans="1:9" ht="15" customHeight="1">
      <c r="A322" s="293">
        <v>22460</v>
      </c>
      <c r="B322" s="293" t="s">
        <v>374</v>
      </c>
      <c r="C322" s="293" t="s">
        <v>3935</v>
      </c>
      <c r="D322" s="293" t="str">
        <f t="shared" ref="D322:D385" si="5">A322&amp;" "&amp;B322</f>
        <v>22460 SVEUČILIŠTE U SPLITU - POMORSKI FAKULTET</v>
      </c>
      <c r="E322" s="293" t="s">
        <v>4068</v>
      </c>
      <c r="F322" s="293" t="s">
        <v>375</v>
      </c>
      <c r="G322" s="293" t="s">
        <v>3714</v>
      </c>
      <c r="I322" s="130"/>
    </row>
    <row r="323" spans="1:9" ht="15" customHeight="1">
      <c r="A323" s="293">
        <v>22478</v>
      </c>
      <c r="B323" s="293" t="s">
        <v>4026</v>
      </c>
      <c r="C323" s="293" t="s">
        <v>3935</v>
      </c>
      <c r="D323" s="293" t="str">
        <f t="shared" si="5"/>
        <v xml:space="preserve">22478 Sveučilište u Splitu, Umjetnička akademija </v>
      </c>
      <c r="E323" s="293" t="s">
        <v>4027</v>
      </c>
      <c r="F323" s="293" t="s">
        <v>386</v>
      </c>
      <c r="G323" s="293" t="s">
        <v>3714</v>
      </c>
      <c r="I323" s="130"/>
    </row>
    <row r="324" spans="1:9" ht="15" customHeight="1">
      <c r="A324" s="293">
        <v>22486</v>
      </c>
      <c r="B324" s="293" t="s">
        <v>3991</v>
      </c>
      <c r="C324" s="293" t="s">
        <v>3935</v>
      </c>
      <c r="D324" s="293" t="str">
        <f t="shared" si="5"/>
        <v>22486 Sveučilište Josipa Jurja Strossmayera u Osijeku, Fakultet za odgojne i obrazovne znanosti</v>
      </c>
      <c r="E324" s="293" t="s">
        <v>3992</v>
      </c>
      <c r="F324" s="293" t="s">
        <v>287</v>
      </c>
      <c r="G324" s="293" t="s">
        <v>3714</v>
      </c>
      <c r="I324" s="130"/>
    </row>
    <row r="325" spans="1:9" ht="15" customHeight="1">
      <c r="A325" s="293">
        <v>22494</v>
      </c>
      <c r="B325" s="293" t="s">
        <v>506</v>
      </c>
      <c r="C325" s="293" t="s">
        <v>3935</v>
      </c>
      <c r="D325" s="293" t="str">
        <f t="shared" si="5"/>
        <v>22494 VELEUČILIŠTE U RIJECI</v>
      </c>
      <c r="E325" s="293" t="s">
        <v>4031</v>
      </c>
      <c r="F325" s="293" t="s">
        <v>508</v>
      </c>
      <c r="G325" s="293" t="s">
        <v>3714</v>
      </c>
      <c r="I325" s="130"/>
    </row>
    <row r="326" spans="1:9" ht="15" customHeight="1">
      <c r="A326" s="293">
        <v>22525</v>
      </c>
      <c r="B326" s="293" t="s">
        <v>4094</v>
      </c>
      <c r="C326" s="293" t="s">
        <v>3935</v>
      </c>
      <c r="D326" s="293" t="str">
        <f t="shared" si="5"/>
        <v>22525 HRVATSKI GEOLOŠKI INSTITUT</v>
      </c>
      <c r="E326" s="293" t="s">
        <v>4095</v>
      </c>
      <c r="F326" s="293" t="s">
        <v>555</v>
      </c>
      <c r="G326" s="293" t="s">
        <v>3714</v>
      </c>
      <c r="I326" s="130"/>
    </row>
    <row r="327" spans="1:9" ht="15" customHeight="1">
      <c r="A327" s="293">
        <v>22568</v>
      </c>
      <c r="B327" s="293" t="s">
        <v>2396</v>
      </c>
      <c r="C327" s="293" t="s">
        <v>3935</v>
      </c>
      <c r="D327" s="293" t="str">
        <f t="shared" si="5"/>
        <v>22568 SVEUČILIŠTE U RIJECI, POMORSKI FAKULTET</v>
      </c>
      <c r="E327" s="293" t="s">
        <v>4059</v>
      </c>
      <c r="F327" s="293" t="s">
        <v>332</v>
      </c>
      <c r="G327" s="293" t="s">
        <v>3714</v>
      </c>
      <c r="I327" s="130"/>
    </row>
    <row r="328" spans="1:9" ht="15" customHeight="1">
      <c r="A328" s="293">
        <v>22621</v>
      </c>
      <c r="B328" s="293" t="s">
        <v>568</v>
      </c>
      <c r="C328" s="293" t="s">
        <v>3935</v>
      </c>
      <c r="D328" s="293" t="str">
        <f t="shared" si="5"/>
        <v>22621 INSTITUT ZA RAZVOJ I MEĐUNARODNE ODNOSE</v>
      </c>
      <c r="E328" s="293" t="s">
        <v>4096</v>
      </c>
      <c r="F328" s="293" t="s">
        <v>569</v>
      </c>
      <c r="G328" s="293" t="s">
        <v>3714</v>
      </c>
      <c r="I328" s="130"/>
    </row>
    <row r="329" spans="1:9" ht="15" customHeight="1">
      <c r="A329" s="293">
        <v>22824</v>
      </c>
      <c r="B329" s="293" t="s">
        <v>509</v>
      </c>
      <c r="C329" s="293" t="s">
        <v>3935</v>
      </c>
      <c r="D329" s="293" t="str">
        <f t="shared" si="5"/>
        <v>22824 VELEUČILIŠTE U ŠIBENIKU</v>
      </c>
      <c r="E329" s="293" t="s">
        <v>4044</v>
      </c>
      <c r="F329" s="293" t="s">
        <v>512</v>
      </c>
      <c r="G329" s="293" t="s">
        <v>3714</v>
      </c>
      <c r="I329" s="130"/>
    </row>
    <row r="330" spans="1:9" ht="15" customHeight="1">
      <c r="A330" s="293">
        <v>22832</v>
      </c>
      <c r="B330" s="293" t="s">
        <v>520</v>
      </c>
      <c r="C330" s="293" t="s">
        <v>3935</v>
      </c>
      <c r="D330" s="293" t="str">
        <f t="shared" si="5"/>
        <v>22832 ZDRAVSTVENO VELEUČILIŠTE</v>
      </c>
      <c r="E330" s="293" t="s">
        <v>4011</v>
      </c>
      <c r="F330" s="293" t="s">
        <v>522</v>
      </c>
      <c r="G330" s="293" t="s">
        <v>3714</v>
      </c>
      <c r="I330" s="130"/>
    </row>
    <row r="331" spans="1:9" ht="15" customHeight="1">
      <c r="A331" s="293">
        <v>22849</v>
      </c>
      <c r="B331" s="293" t="s">
        <v>4041</v>
      </c>
      <c r="C331" s="293" t="s">
        <v>3935</v>
      </c>
      <c r="D331" s="293" t="str">
        <f t="shared" si="5"/>
        <v>22849 SVEUČILIŠTE J.J. STROSSMAYERA U OSIJEKU - MEDICINSKI FAKULTET</v>
      </c>
      <c r="E331" s="293" t="s">
        <v>4042</v>
      </c>
      <c r="F331" s="293" t="s">
        <v>280</v>
      </c>
      <c r="G331" s="293" t="s">
        <v>3714</v>
      </c>
      <c r="I331" s="130"/>
    </row>
    <row r="332" spans="1:9" ht="15" customHeight="1">
      <c r="A332" s="293">
        <v>22857</v>
      </c>
      <c r="B332" s="293" t="s">
        <v>322</v>
      </c>
      <c r="C332" s="293" t="s">
        <v>3935</v>
      </c>
      <c r="D332" s="293" t="str">
        <f t="shared" si="5"/>
        <v>22857 SVEUČILIŠTE U RIJECI - FILOZOFSKI FAKULTET</v>
      </c>
      <c r="E332" s="293" t="s">
        <v>4045</v>
      </c>
      <c r="F332" s="293" t="s">
        <v>324</v>
      </c>
      <c r="G332" s="293" t="s">
        <v>3714</v>
      </c>
      <c r="I332" s="130"/>
    </row>
    <row r="333" spans="1:9" ht="15" customHeight="1">
      <c r="A333" s="293">
        <v>23243</v>
      </c>
      <c r="B333" s="293" t="s">
        <v>2368</v>
      </c>
      <c r="C333" s="293" t="s">
        <v>3888</v>
      </c>
      <c r="D333" s="293" t="str">
        <f t="shared" si="5"/>
        <v>23243 J. U. PARK PRIRODE BIOKOVO</v>
      </c>
      <c r="E333" s="293" t="s">
        <v>3926</v>
      </c>
      <c r="F333" s="293" t="s">
        <v>2369</v>
      </c>
      <c r="G333" s="293" t="s">
        <v>3714</v>
      </c>
      <c r="I333" s="130"/>
    </row>
    <row r="334" spans="1:9" ht="15" customHeight="1">
      <c r="A334" s="293">
        <v>23286</v>
      </c>
      <c r="B334" s="293" t="s">
        <v>562</v>
      </c>
      <c r="C334" s="293" t="s">
        <v>3935</v>
      </c>
      <c r="D334" s="293" t="str">
        <f t="shared" si="5"/>
        <v>23286 INSTITUT ZA JAVNE FINANCIJE</v>
      </c>
      <c r="E334" s="293" t="s">
        <v>4081</v>
      </c>
      <c r="F334" s="293" t="s">
        <v>564</v>
      </c>
      <c r="G334" s="293" t="s">
        <v>3714</v>
      </c>
      <c r="I334" s="130"/>
    </row>
    <row r="335" spans="1:9" ht="15" customHeight="1">
      <c r="A335" s="293">
        <v>23368</v>
      </c>
      <c r="B335" s="293" t="s">
        <v>3944</v>
      </c>
      <c r="C335" s="293" t="s">
        <v>3935</v>
      </c>
      <c r="D335" s="293" t="str">
        <f t="shared" si="5"/>
        <v>23368 SVEUČILIŠTE U SPLITU , KATOLIČKI BOGOSLOVNI FAKULTET</v>
      </c>
      <c r="E335" s="293" t="s">
        <v>3945</v>
      </c>
      <c r="F335" s="293" t="s">
        <v>3946</v>
      </c>
      <c r="G335" s="293" t="s">
        <v>3714</v>
      </c>
      <c r="I335" s="130"/>
    </row>
    <row r="336" spans="1:9" ht="15" customHeight="1">
      <c r="A336" s="293">
        <v>23405</v>
      </c>
      <c r="B336" s="293" t="s">
        <v>2677</v>
      </c>
      <c r="C336" s="293" t="s">
        <v>4324</v>
      </c>
      <c r="D336" s="293" t="str">
        <f t="shared" si="5"/>
        <v>23405 TRGOVAČKI SUD U ZADRU</v>
      </c>
      <c r="E336" s="293" t="s">
        <v>4386</v>
      </c>
      <c r="F336" s="293" t="s">
        <v>2678</v>
      </c>
      <c r="G336" s="293" t="s">
        <v>3714</v>
      </c>
      <c r="I336" s="130"/>
    </row>
    <row r="337" spans="1:9" ht="15" customHeight="1">
      <c r="A337" s="293">
        <v>23421</v>
      </c>
      <c r="B337" s="293" t="s">
        <v>2655</v>
      </c>
      <c r="C337" s="293" t="s">
        <v>4324</v>
      </c>
      <c r="D337" s="293" t="str">
        <f t="shared" si="5"/>
        <v>23421 ŽUPANIJSKI SUD U VELIKOJ GORICI</v>
      </c>
      <c r="E337" s="293" t="s">
        <v>4385</v>
      </c>
      <c r="F337" s="293" t="s">
        <v>2656</v>
      </c>
      <c r="G337" s="293" t="s">
        <v>3714</v>
      </c>
      <c r="I337" s="130"/>
    </row>
    <row r="338" spans="1:9" ht="15" customHeight="1">
      <c r="A338" s="293">
        <v>23456</v>
      </c>
      <c r="B338" s="293" t="s">
        <v>2695</v>
      </c>
      <c r="C338" s="293" t="s">
        <v>4324</v>
      </c>
      <c r="D338" s="293" t="str">
        <f t="shared" si="5"/>
        <v>23456 ŽUPANIJSKO DRŽAVNO ODVJETNIŠTVO U SLAVONSKOM BRODU</v>
      </c>
      <c r="E338" s="293" t="s">
        <v>4395</v>
      </c>
      <c r="F338" s="293" t="s">
        <v>2696</v>
      </c>
      <c r="G338" s="293" t="s">
        <v>3714</v>
      </c>
      <c r="I338" s="130"/>
    </row>
    <row r="339" spans="1:9" ht="15" customHeight="1">
      <c r="A339" s="293">
        <v>23497</v>
      </c>
      <c r="B339" s="293" t="s">
        <v>3896</v>
      </c>
      <c r="C339" s="293" t="s">
        <v>3888</v>
      </c>
      <c r="D339" s="293" t="str">
        <f t="shared" si="5"/>
        <v>23497 J. U.  PARK PRIRODE MEDVEDNICA</v>
      </c>
      <c r="E339" s="293" t="s">
        <v>3897</v>
      </c>
      <c r="F339" s="293" t="s">
        <v>2373</v>
      </c>
      <c r="G339" s="293" t="s">
        <v>3714</v>
      </c>
      <c r="I339" s="130"/>
    </row>
    <row r="340" spans="1:9" ht="15" customHeight="1">
      <c r="A340" s="293">
        <v>23569</v>
      </c>
      <c r="B340" s="293" t="s">
        <v>2501</v>
      </c>
      <c r="C340" s="293" t="s">
        <v>4118</v>
      </c>
      <c r="D340" s="293" t="str">
        <f t="shared" si="5"/>
        <v>23569 DOM ZA ODRASLE OSOBE TURNIĆ</v>
      </c>
      <c r="E340" s="293" t="s">
        <v>4190</v>
      </c>
      <c r="F340" s="293" t="s">
        <v>2502</v>
      </c>
      <c r="G340" s="293" t="s">
        <v>3714</v>
      </c>
      <c r="I340" s="130"/>
    </row>
    <row r="341" spans="1:9" ht="15" customHeight="1">
      <c r="A341" s="293">
        <v>23577</v>
      </c>
      <c r="B341" s="293" t="s">
        <v>2217</v>
      </c>
      <c r="C341" s="293" t="s">
        <v>3809</v>
      </c>
      <c r="D341" s="293" t="str">
        <f t="shared" si="5"/>
        <v>23577 DRŽAVNI ARHIV U GOSPIĆU</v>
      </c>
      <c r="E341" s="293" t="s">
        <v>3818</v>
      </c>
      <c r="F341" s="293" t="s">
        <v>2218</v>
      </c>
      <c r="G341" s="293" t="s">
        <v>3714</v>
      </c>
      <c r="I341" s="130"/>
    </row>
    <row r="342" spans="1:9" ht="15" customHeight="1">
      <c r="A342" s="293">
        <v>23585</v>
      </c>
      <c r="B342" s="293" t="s">
        <v>2288</v>
      </c>
      <c r="C342" s="293" t="s">
        <v>3809</v>
      </c>
      <c r="D342" s="293" t="str">
        <f t="shared" si="5"/>
        <v>23585 HRVATSKA KNJIŽNICA ZA SLIJEPE</v>
      </c>
      <c r="E342" s="293" t="s">
        <v>3861</v>
      </c>
      <c r="F342" s="293" t="s">
        <v>2289</v>
      </c>
      <c r="G342" s="293" t="s">
        <v>3714</v>
      </c>
      <c r="I342" s="130"/>
    </row>
    <row r="343" spans="1:9" ht="15" customHeight="1">
      <c r="A343" s="293">
        <v>23593</v>
      </c>
      <c r="B343" s="293" t="s">
        <v>2268</v>
      </c>
      <c r="C343" s="293" t="s">
        <v>3809</v>
      </c>
      <c r="D343" s="293" t="str">
        <f t="shared" si="5"/>
        <v>23593 J. U. SPOMEN PODRUČJE JASENOVAC</v>
      </c>
      <c r="E343" s="293" t="s">
        <v>3835</v>
      </c>
      <c r="F343" s="293" t="s">
        <v>2269</v>
      </c>
      <c r="G343" s="293" t="s">
        <v>3714</v>
      </c>
      <c r="I343" s="130"/>
    </row>
    <row r="344" spans="1:9" ht="15" customHeight="1">
      <c r="A344" s="293">
        <v>23616</v>
      </c>
      <c r="B344" s="293" t="s">
        <v>2557</v>
      </c>
      <c r="C344" s="293" t="s">
        <v>4241</v>
      </c>
      <c r="D344" s="293" t="str">
        <f t="shared" si="5"/>
        <v>23616 IMUNOLOŠKI ZAVOD</v>
      </c>
      <c r="E344" s="293" t="s">
        <v>2558</v>
      </c>
      <c r="F344" s="293" t="s">
        <v>2559</v>
      </c>
      <c r="G344" s="293" t="s">
        <v>3714</v>
      </c>
      <c r="I344" s="130"/>
    </row>
    <row r="345" spans="1:9" ht="15" customHeight="1">
      <c r="A345" s="293">
        <v>23649</v>
      </c>
      <c r="B345" s="293" t="s">
        <v>4458</v>
      </c>
      <c r="C345" s="293" t="s">
        <v>4324</v>
      </c>
      <c r="D345" s="293" t="str">
        <f t="shared" si="5"/>
        <v>23649 DRŽAVNO ODVJETNIŠTVO URED ZA SUZBIJANJE KORUPCIJE I ORGANIZIRANOG KRIMINALITETA</v>
      </c>
      <c r="E345" s="293" t="s">
        <v>4459</v>
      </c>
      <c r="F345" s="293" t="s">
        <v>2841</v>
      </c>
      <c r="G345" s="293" t="s">
        <v>3714</v>
      </c>
      <c r="I345" s="130"/>
    </row>
    <row r="346" spans="1:9" ht="15" customHeight="1">
      <c r="A346" s="293">
        <v>23657</v>
      </c>
      <c r="B346" s="293" t="s">
        <v>4182</v>
      </c>
      <c r="C346" s="293" t="s">
        <v>4118</v>
      </c>
      <c r="D346" s="293" t="str">
        <f t="shared" si="5"/>
        <v xml:space="preserve">23657 DOM ZA ODRASLE OSOBE VILA MARIA </v>
      </c>
      <c r="E346" s="293" t="s">
        <v>4183</v>
      </c>
      <c r="F346" s="293" t="s">
        <v>2513</v>
      </c>
      <c r="G346" s="293" t="s">
        <v>3714</v>
      </c>
      <c r="I346" s="130"/>
    </row>
    <row r="347" spans="1:9" ht="15" customHeight="1">
      <c r="A347" s="293">
        <v>23665</v>
      </c>
      <c r="B347" s="293" t="s">
        <v>4104</v>
      </c>
      <c r="C347" s="293" t="s">
        <v>3935</v>
      </c>
      <c r="D347" s="293" t="str">
        <f t="shared" si="5"/>
        <v>23665 SVEUČILIŠTE U ZAGREBU  SVEUČILIŠNI RAČUNSKI CENTAR</v>
      </c>
      <c r="E347" s="293" t="s">
        <v>4105</v>
      </c>
      <c r="F347" s="293" t="s">
        <v>606</v>
      </c>
      <c r="G347" s="293" t="s">
        <v>3714</v>
      </c>
      <c r="I347" s="130"/>
    </row>
    <row r="348" spans="1:9" ht="14.4">
      <c r="A348" s="293">
        <v>23673</v>
      </c>
      <c r="B348" s="293" t="s">
        <v>2165</v>
      </c>
      <c r="C348" s="293" t="s">
        <v>3772</v>
      </c>
      <c r="D348" s="293" t="str">
        <f t="shared" si="5"/>
        <v>23673 URED ZA PROTOKOL</v>
      </c>
      <c r="E348" s="293" t="s">
        <v>3781</v>
      </c>
      <c r="F348" s="293" t="s">
        <v>2166</v>
      </c>
      <c r="G348" s="293" t="s">
        <v>3714</v>
      </c>
      <c r="I348" s="130"/>
    </row>
    <row r="349" spans="1:9" ht="15" customHeight="1">
      <c r="A349" s="293">
        <v>23690</v>
      </c>
      <c r="B349" s="293" t="s">
        <v>2168</v>
      </c>
      <c r="C349" s="293" t="s">
        <v>3772</v>
      </c>
      <c r="D349" s="293" t="str">
        <f t="shared" si="5"/>
        <v>23690 DIREKCIJA ZA KORIŠTENJE SLUŽBENIH ZRAKOPLOVA</v>
      </c>
      <c r="E349" s="293" t="s">
        <v>3784</v>
      </c>
      <c r="F349" s="293" t="s">
        <v>2169</v>
      </c>
      <c r="G349" s="293" t="s">
        <v>3714</v>
      </c>
      <c r="I349" s="130"/>
    </row>
    <row r="350" spans="1:9" ht="15" customHeight="1">
      <c r="A350" s="293">
        <v>23745</v>
      </c>
      <c r="B350" s="293" t="s">
        <v>3782</v>
      </c>
      <c r="C350" s="293" t="s">
        <v>3772</v>
      </c>
      <c r="D350" s="293" t="str">
        <f t="shared" si="5"/>
        <v>23745 URED  VLADE RH ZA UNUTARNJU REVIZIJU</v>
      </c>
      <c r="E350" s="293" t="s">
        <v>3783</v>
      </c>
      <c r="F350" s="293" t="s">
        <v>2167</v>
      </c>
      <c r="G350" s="293" t="s">
        <v>3714</v>
      </c>
      <c r="I350" s="130"/>
    </row>
    <row r="351" spans="1:9" ht="15" customHeight="1">
      <c r="A351" s="293">
        <v>23753</v>
      </c>
      <c r="B351" s="293" t="s">
        <v>3771</v>
      </c>
      <c r="C351" s="293" t="s">
        <v>3772</v>
      </c>
      <c r="D351" s="293" t="str">
        <f t="shared" si="5"/>
        <v>23753 URED PREDSJEDNIKA VLADE RH</v>
      </c>
      <c r="E351" s="293" t="s">
        <v>3773</v>
      </c>
      <c r="F351" s="293" t="s">
        <v>2155</v>
      </c>
      <c r="G351" s="293" t="s">
        <v>3714</v>
      </c>
      <c r="I351" s="130"/>
    </row>
    <row r="352" spans="1:9" ht="15" customHeight="1">
      <c r="A352" s="293">
        <v>23807</v>
      </c>
      <c r="B352" s="293" t="s">
        <v>2703</v>
      </c>
      <c r="C352" s="293" t="s">
        <v>4324</v>
      </c>
      <c r="D352" s="293" t="str">
        <f t="shared" si="5"/>
        <v>23807 ŽUPANIJSKO DRŽAVNO ODVJETNIŠTVO U VELIKOJ GORICI</v>
      </c>
      <c r="E352" s="293" t="s">
        <v>4408</v>
      </c>
      <c r="F352" s="293" t="s">
        <v>2704</v>
      </c>
      <c r="G352" s="293" t="s">
        <v>3714</v>
      </c>
      <c r="I352" s="130"/>
    </row>
    <row r="353" spans="1:9" ht="15" customHeight="1">
      <c r="A353" s="293">
        <v>23815</v>
      </c>
      <c r="B353" s="293" t="s">
        <v>305</v>
      </c>
      <c r="C353" s="293" t="s">
        <v>3935</v>
      </c>
      <c r="D353" s="293" t="str">
        <f t="shared" si="5"/>
        <v>23815 SVEUČILIŠTE U ZADRU</v>
      </c>
      <c r="E353" s="293" t="s">
        <v>4058</v>
      </c>
      <c r="F353" s="293" t="s">
        <v>307</v>
      </c>
      <c r="G353" s="293" t="s">
        <v>3714</v>
      </c>
      <c r="I353" s="130"/>
    </row>
    <row r="354" spans="1:9" ht="15" customHeight="1">
      <c r="A354" s="293">
        <v>23962</v>
      </c>
      <c r="B354" s="293" t="s">
        <v>607</v>
      </c>
      <c r="C354" s="293" t="s">
        <v>3935</v>
      </c>
      <c r="D354" s="293" t="str">
        <f t="shared" si="5"/>
        <v>23962 AGENCIJA ZA ODGOJ I OBRAZOVANJE</v>
      </c>
      <c r="E354" s="293" t="s">
        <v>4100</v>
      </c>
      <c r="F354" s="293" t="s">
        <v>608</v>
      </c>
      <c r="G354" s="293" t="s">
        <v>3714</v>
      </c>
      <c r="I354" s="130"/>
    </row>
    <row r="355" spans="1:9" ht="15" customHeight="1">
      <c r="A355" s="293">
        <v>23979</v>
      </c>
      <c r="B355" s="293" t="s">
        <v>2160</v>
      </c>
      <c r="C355" s="293" t="s">
        <v>3772</v>
      </c>
      <c r="D355" s="293" t="str">
        <f t="shared" si="5"/>
        <v>23979 STRUČNA SLUŽBA SAVJETA ZA NACIONALNE MANJINE</v>
      </c>
      <c r="E355" s="293" t="s">
        <v>3777</v>
      </c>
      <c r="F355" s="293" t="s">
        <v>2161</v>
      </c>
      <c r="G355" s="293" t="s">
        <v>3714</v>
      </c>
      <c r="I355" s="130"/>
    </row>
    <row r="356" spans="1:9" ht="15" customHeight="1">
      <c r="A356" s="293">
        <v>24027</v>
      </c>
      <c r="B356" s="293" t="s">
        <v>2845</v>
      </c>
      <c r="C356" s="293" t="s">
        <v>3712</v>
      </c>
      <c r="D356" s="293" t="str">
        <f t="shared" si="5"/>
        <v>24027 PRAVOBRANITELJ ZA DJECU</v>
      </c>
      <c r="E356" s="293" t="s">
        <v>3749</v>
      </c>
      <c r="F356" s="293" t="s">
        <v>2846</v>
      </c>
      <c r="G356" s="293" t="s">
        <v>3714</v>
      </c>
      <c r="I356" s="130"/>
    </row>
    <row r="357" spans="1:9" ht="15" customHeight="1">
      <c r="A357" s="293">
        <v>24051</v>
      </c>
      <c r="B357" s="293" t="s">
        <v>2174</v>
      </c>
      <c r="C357" s="293" t="s">
        <v>3772</v>
      </c>
      <c r="D357" s="293" t="str">
        <f t="shared" si="5"/>
        <v>24051 URED ZA RAVNOPRAVNOST SPOLOVA</v>
      </c>
      <c r="E357" s="293" t="s">
        <v>3787</v>
      </c>
      <c r="F357" s="293" t="s">
        <v>2175</v>
      </c>
      <c r="G357" s="293" t="s">
        <v>3714</v>
      </c>
      <c r="I357" s="130"/>
    </row>
    <row r="358" spans="1:9" ht="15" customHeight="1">
      <c r="A358" s="293">
        <v>24060</v>
      </c>
      <c r="B358" s="293" t="s">
        <v>2847</v>
      </c>
      <c r="C358" s="293" t="s">
        <v>3712</v>
      </c>
      <c r="D358" s="293" t="str">
        <f t="shared" si="5"/>
        <v>24060 PRAVOBRANITELJ/ICA ZA RAVNOPRAVNOST SPOLOVA</v>
      </c>
      <c r="E358" s="293" t="s">
        <v>3750</v>
      </c>
      <c r="F358" s="293" t="s">
        <v>2848</v>
      </c>
      <c r="G358" s="293" t="s">
        <v>3714</v>
      </c>
      <c r="I358" s="130"/>
    </row>
    <row r="359" spans="1:9" ht="15" customHeight="1">
      <c r="A359" s="293">
        <v>24086</v>
      </c>
      <c r="B359" s="293" t="s">
        <v>4353</v>
      </c>
      <c r="C359" s="293" t="s">
        <v>4324</v>
      </c>
      <c r="D359" s="293" t="str">
        <f t="shared" si="5"/>
        <v>24086 CENTAR ZA IZOBRAZBU</v>
      </c>
      <c r="E359" s="293" t="s">
        <v>4354</v>
      </c>
      <c r="F359" s="293" t="s">
        <v>2568</v>
      </c>
      <c r="G359" s="293" t="s">
        <v>3714</v>
      </c>
      <c r="I359" s="130"/>
    </row>
    <row r="360" spans="1:9" ht="15" customHeight="1">
      <c r="A360" s="293">
        <v>24094</v>
      </c>
      <c r="B360" s="293" t="s">
        <v>2854</v>
      </c>
      <c r="C360" s="293" t="s">
        <v>3712</v>
      </c>
      <c r="D360" s="293" t="str">
        <f t="shared" si="5"/>
        <v>24094 DRŽAVNA KOMISIJA ZA KONTROLU POSTUPAKA JAVNE NABAVE</v>
      </c>
      <c r="E360" s="293" t="s">
        <v>3755</v>
      </c>
      <c r="F360" s="293" t="s">
        <v>2855</v>
      </c>
      <c r="G360" s="293" t="s">
        <v>3714</v>
      </c>
      <c r="I360" s="130"/>
    </row>
    <row r="361" spans="1:9" ht="15" customHeight="1">
      <c r="A361" s="293">
        <v>24141</v>
      </c>
      <c r="B361" s="293" t="s">
        <v>301</v>
      </c>
      <c r="C361" s="293" t="s">
        <v>3935</v>
      </c>
      <c r="D361" s="293" t="str">
        <f t="shared" si="5"/>
        <v>24141 SVEUČILIŠTE U DUBROVNIKU</v>
      </c>
      <c r="E361" s="293" t="s">
        <v>3949</v>
      </c>
      <c r="F361" s="293" t="s">
        <v>304</v>
      </c>
      <c r="G361" s="293" t="s">
        <v>3714</v>
      </c>
      <c r="I361" s="130"/>
    </row>
    <row r="362" spans="1:9" ht="15" customHeight="1">
      <c r="A362" s="293">
        <v>24168</v>
      </c>
      <c r="B362" s="293" t="s">
        <v>2402</v>
      </c>
      <c r="C362" s="293" t="s">
        <v>4118</v>
      </c>
      <c r="D362" s="293" t="str">
        <f t="shared" si="5"/>
        <v>24168 SREDIŠNJI REGISTAR OSIGURANIKA</v>
      </c>
      <c r="E362" s="293" t="s">
        <v>4120</v>
      </c>
      <c r="F362" s="293" t="s">
        <v>2403</v>
      </c>
      <c r="G362" s="293" t="s">
        <v>3714</v>
      </c>
      <c r="I362" s="130"/>
    </row>
    <row r="363" spans="1:9" ht="15" customHeight="1">
      <c r="A363" s="293">
        <v>25860</v>
      </c>
      <c r="B363" s="293" t="s">
        <v>2858</v>
      </c>
      <c r="C363" s="293" t="s">
        <v>3712</v>
      </c>
      <c r="D363" s="293" t="str">
        <f t="shared" si="5"/>
        <v>25860 AGENCIJA ZA ZAŠTITU OSOBNIH PODATAKA</v>
      </c>
      <c r="E363" s="293" t="s">
        <v>3757</v>
      </c>
      <c r="F363" s="293" t="s">
        <v>2859</v>
      </c>
      <c r="G363" s="293" t="s">
        <v>3714</v>
      </c>
      <c r="I363" s="130"/>
    </row>
    <row r="364" spans="1:9" ht="15" customHeight="1">
      <c r="A364" s="293">
        <v>25878</v>
      </c>
      <c r="B364" s="293" t="s">
        <v>3862</v>
      </c>
      <c r="C364" s="293" t="s">
        <v>3809</v>
      </c>
      <c r="D364" s="293" t="str">
        <f t="shared" si="5"/>
        <v>25878 HRVATSKO NARODNO KAZALIŠTE U ZAGREBU</v>
      </c>
      <c r="E364" s="293" t="s">
        <v>3863</v>
      </c>
      <c r="F364" s="293" t="s">
        <v>2294</v>
      </c>
      <c r="G364" s="293" t="s">
        <v>3714</v>
      </c>
      <c r="I364" s="130"/>
    </row>
    <row r="365" spans="1:9" ht="15" customHeight="1">
      <c r="A365" s="293">
        <v>25917</v>
      </c>
      <c r="B365" s="293" t="s">
        <v>2189</v>
      </c>
      <c r="C365" s="293" t="s">
        <v>3798</v>
      </c>
      <c r="D365" s="293" t="str">
        <f t="shared" si="5"/>
        <v>25917 HRVATSKA MATICA ISELJENIKA</v>
      </c>
      <c r="E365" s="293" t="s">
        <v>3799</v>
      </c>
      <c r="F365" s="293" t="s">
        <v>2190</v>
      </c>
      <c r="G365" s="293" t="s">
        <v>3714</v>
      </c>
      <c r="I365" s="130"/>
    </row>
    <row r="366" spans="1:9" ht="15" customHeight="1">
      <c r="A366" s="293">
        <v>25925</v>
      </c>
      <c r="B366" s="293" t="s">
        <v>3916</v>
      </c>
      <c r="C366" s="293" t="s">
        <v>3888</v>
      </c>
      <c r="D366" s="293" t="str">
        <f t="shared" si="5"/>
        <v>25925 Javna ustanova Park prirode Učka</v>
      </c>
      <c r="E366" s="293" t="s">
        <v>3917</v>
      </c>
      <c r="F366" s="293" t="s">
        <v>2376</v>
      </c>
      <c r="G366" s="293" t="s">
        <v>3714</v>
      </c>
      <c r="I366" s="130"/>
    </row>
    <row r="367" spans="1:9" ht="15" customHeight="1">
      <c r="A367" s="293">
        <v>25933</v>
      </c>
      <c r="B367" s="293" t="s">
        <v>3894</v>
      </c>
      <c r="C367" s="293" t="s">
        <v>3888</v>
      </c>
      <c r="D367" s="293" t="str">
        <f t="shared" si="5"/>
        <v>25933 Javna ustanova PARK PRIRODE VELEBIT</v>
      </c>
      <c r="E367" s="293" t="s">
        <v>3895</v>
      </c>
      <c r="F367" s="293" t="s">
        <v>2377</v>
      </c>
      <c r="G367" s="293" t="s">
        <v>3714</v>
      </c>
      <c r="I367" s="130"/>
    </row>
    <row r="368" spans="1:9" ht="15" customHeight="1">
      <c r="A368" s="293">
        <v>25968</v>
      </c>
      <c r="B368" s="293" t="s">
        <v>4321</v>
      </c>
      <c r="C368" s="293" t="s">
        <v>4241</v>
      </c>
      <c r="D368" s="293" t="str">
        <f t="shared" si="5"/>
        <v>25968 KLINIČKA BOLNICA SVETI DUH</v>
      </c>
      <c r="E368" s="293" t="s">
        <v>4322</v>
      </c>
      <c r="F368" s="293" t="s">
        <v>4323</v>
      </c>
      <c r="G368" s="293" t="s">
        <v>3714</v>
      </c>
      <c r="I368" s="130"/>
    </row>
    <row r="369" spans="1:9" ht="15" customHeight="1">
      <c r="A369" s="293">
        <v>26346</v>
      </c>
      <c r="B369" s="293" t="s">
        <v>2553</v>
      </c>
      <c r="C369" s="293" t="s">
        <v>4241</v>
      </c>
      <c r="D369" s="293" t="str">
        <f t="shared" si="5"/>
        <v>26346 HRVATSKI ZAVOD ZA JAVNO ZDRAVSTVO</v>
      </c>
      <c r="E369" s="293" t="s">
        <v>4257</v>
      </c>
      <c r="F369" s="293" t="s">
        <v>2554</v>
      </c>
      <c r="G369" s="293" t="s">
        <v>3714</v>
      </c>
      <c r="I369" s="130"/>
    </row>
    <row r="370" spans="1:9" ht="15" customHeight="1">
      <c r="A370" s="293">
        <v>26354</v>
      </c>
      <c r="B370" s="293" t="s">
        <v>2555</v>
      </c>
      <c r="C370" s="293" t="s">
        <v>4241</v>
      </c>
      <c r="D370" s="293" t="str">
        <f t="shared" si="5"/>
        <v>26354 HRVATSKI ZAVOD ZA TRANSFUZIJSKU MEDICINU</v>
      </c>
      <c r="E370" s="293" t="s">
        <v>4255</v>
      </c>
      <c r="F370" s="293" t="s">
        <v>2556</v>
      </c>
      <c r="G370" s="293" t="s">
        <v>3714</v>
      </c>
      <c r="I370" s="130"/>
    </row>
    <row r="371" spans="1:9" ht="15" customHeight="1">
      <c r="A371" s="293">
        <v>26379</v>
      </c>
      <c r="B371" s="293" t="s">
        <v>2534</v>
      </c>
      <c r="C371" s="293" t="s">
        <v>4241</v>
      </c>
      <c r="D371" s="293" t="str">
        <f t="shared" si="5"/>
        <v>26379 KLINIČKI BOLNIČKI CENTAR RIJEKA</v>
      </c>
      <c r="E371" s="293" t="s">
        <v>4246</v>
      </c>
      <c r="F371" s="293" t="s">
        <v>2535</v>
      </c>
      <c r="G371" s="293" t="s">
        <v>3714</v>
      </c>
      <c r="I371" s="130"/>
    </row>
    <row r="372" spans="1:9" ht="15" customHeight="1">
      <c r="A372" s="293">
        <v>26387</v>
      </c>
      <c r="B372" s="293" t="s">
        <v>2530</v>
      </c>
      <c r="C372" s="293" t="s">
        <v>4241</v>
      </c>
      <c r="D372" s="293" t="str">
        <f t="shared" si="5"/>
        <v>26387 KLINIČKA BOLNICA MERKUR</v>
      </c>
      <c r="E372" s="293" t="s">
        <v>4247</v>
      </c>
      <c r="F372" s="293" t="s">
        <v>2531</v>
      </c>
      <c r="G372" s="293" t="s">
        <v>3714</v>
      </c>
      <c r="I372" s="130"/>
    </row>
    <row r="373" spans="1:9" ht="15" customHeight="1">
      <c r="A373" s="293">
        <v>26395</v>
      </c>
      <c r="B373" s="293" t="s">
        <v>2536</v>
      </c>
      <c r="C373" s="293" t="s">
        <v>4241</v>
      </c>
      <c r="D373" s="293" t="str">
        <f t="shared" si="5"/>
        <v>26395 KLINIČKI BOLNIČKI CENTAR SESTRE MILOSRDNICE</v>
      </c>
      <c r="E373" s="293" t="s">
        <v>4248</v>
      </c>
      <c r="F373" s="293" t="s">
        <v>2537</v>
      </c>
      <c r="G373" s="293" t="s">
        <v>3714</v>
      </c>
      <c r="I373" s="130"/>
    </row>
    <row r="374" spans="1:9" ht="15" customHeight="1">
      <c r="A374" s="293">
        <v>26400</v>
      </c>
      <c r="B374" s="293" t="s">
        <v>2532</v>
      </c>
      <c r="C374" s="293" t="s">
        <v>4241</v>
      </c>
      <c r="D374" s="293" t="str">
        <f t="shared" si="5"/>
        <v>26400 KLINIČKI BOLNIČKI CENTAR OSIJEK</v>
      </c>
      <c r="E374" s="293" t="s">
        <v>4249</v>
      </c>
      <c r="F374" s="293" t="s">
        <v>2533</v>
      </c>
      <c r="G374" s="293" t="s">
        <v>3714</v>
      </c>
      <c r="I374" s="130"/>
    </row>
    <row r="375" spans="1:9" ht="15" customHeight="1">
      <c r="A375" s="293">
        <v>26418</v>
      </c>
      <c r="B375" s="293" t="s">
        <v>2538</v>
      </c>
      <c r="C375" s="293" t="s">
        <v>4241</v>
      </c>
      <c r="D375" s="293" t="str">
        <f t="shared" si="5"/>
        <v>26418 KLINIČKI BOLNIČKI CENTAR SPLIT</v>
      </c>
      <c r="E375" s="293" t="s">
        <v>4242</v>
      </c>
      <c r="F375" s="293" t="s">
        <v>2539</v>
      </c>
      <c r="G375" s="293" t="s">
        <v>3714</v>
      </c>
      <c r="I375" s="130"/>
    </row>
    <row r="376" spans="1:9" ht="15" customHeight="1">
      <c r="A376" s="293">
        <v>26426</v>
      </c>
      <c r="B376" s="293" t="s">
        <v>2546</v>
      </c>
      <c r="C376" s="293" t="s">
        <v>4241</v>
      </c>
      <c r="D376" s="293" t="str">
        <f t="shared" si="5"/>
        <v>26426 KLINIKA ZA ORTOPEDIJU LOVRAN</v>
      </c>
      <c r="E376" s="293" t="s">
        <v>4250</v>
      </c>
      <c r="F376" s="293" t="s">
        <v>2547</v>
      </c>
      <c r="G376" s="293" t="s">
        <v>3714</v>
      </c>
      <c r="I376" s="130"/>
    </row>
    <row r="377" spans="1:9" ht="15" customHeight="1">
      <c r="A377" s="293">
        <v>26459</v>
      </c>
      <c r="B377" s="293" t="s">
        <v>2544</v>
      </c>
      <c r="C377" s="293" t="s">
        <v>4241</v>
      </c>
      <c r="D377" s="293" t="str">
        <f t="shared" si="5"/>
        <v>26459 KLINIKA ZA INFEKTIVNE BOLESTI DR. FRAN MIHALJEVIĆ</v>
      </c>
      <c r="E377" s="293" t="s">
        <v>4251</v>
      </c>
      <c r="F377" s="293" t="s">
        <v>2545</v>
      </c>
      <c r="G377" s="293" t="s">
        <v>3714</v>
      </c>
      <c r="I377" s="130"/>
    </row>
    <row r="378" spans="1:9" ht="15" customHeight="1">
      <c r="A378" s="293">
        <v>26506</v>
      </c>
      <c r="B378" s="293" t="s">
        <v>3922</v>
      </c>
      <c r="C378" s="293" t="s">
        <v>3888</v>
      </c>
      <c r="D378" s="293" t="str">
        <f t="shared" si="5"/>
        <v>26506 J. U.  NACIONALNI PARK  SJEVERNI VELEBIT</v>
      </c>
      <c r="E378" s="293" t="s">
        <v>3923</v>
      </c>
      <c r="F378" s="293" t="s">
        <v>2367</v>
      </c>
      <c r="G378" s="293" t="s">
        <v>3714</v>
      </c>
      <c r="I378" s="130"/>
    </row>
    <row r="379" spans="1:9" ht="15" customHeight="1">
      <c r="A379" s="293">
        <v>26514</v>
      </c>
      <c r="B379" s="293" t="s">
        <v>3927</v>
      </c>
      <c r="C379" s="293" t="s">
        <v>3888</v>
      </c>
      <c r="D379" s="293" t="str">
        <f t="shared" si="5"/>
        <v>26514 J. U.  PARK PRIRODE PAPUK</v>
      </c>
      <c r="E379" s="293" t="s">
        <v>3928</v>
      </c>
      <c r="F379" s="293" t="s">
        <v>2374</v>
      </c>
      <c r="G379" s="293" t="s">
        <v>3714</v>
      </c>
      <c r="I379" s="130"/>
    </row>
    <row r="380" spans="1:9" ht="15" customHeight="1">
      <c r="A380" s="293">
        <v>26522</v>
      </c>
      <c r="B380" s="293" t="s">
        <v>3918</v>
      </c>
      <c r="C380" s="293" t="s">
        <v>3888</v>
      </c>
      <c r="D380" s="293" t="str">
        <f t="shared" si="5"/>
        <v>26522  Javna ustanova Park prirode Vransko jezero</v>
      </c>
      <c r="E380" s="293" t="s">
        <v>3919</v>
      </c>
      <c r="F380" s="293" t="s">
        <v>2378</v>
      </c>
      <c r="G380" s="293" t="s">
        <v>3714</v>
      </c>
      <c r="I380" s="130"/>
    </row>
    <row r="381" spans="1:9" ht="15" customHeight="1">
      <c r="A381" s="293">
        <v>26539</v>
      </c>
      <c r="B381" s="293" t="s">
        <v>3929</v>
      </c>
      <c r="C381" s="293" t="s">
        <v>3888</v>
      </c>
      <c r="D381" s="293" t="str">
        <f t="shared" si="5"/>
        <v>26539 J. U.  PARK PRIRODE ŽUMBERAK-SAMOBORSKO GORJE</v>
      </c>
      <c r="E381" s="293" t="s">
        <v>3930</v>
      </c>
      <c r="F381" s="293" t="s">
        <v>2379</v>
      </c>
      <c r="G381" s="293" t="s">
        <v>3714</v>
      </c>
      <c r="I381" s="130"/>
    </row>
    <row r="382" spans="1:9" ht="15" customHeight="1">
      <c r="A382" s="293">
        <v>26547</v>
      </c>
      <c r="B382" s="293" t="s">
        <v>2493</v>
      </c>
      <c r="C382" s="293" t="s">
        <v>4118</v>
      </c>
      <c r="D382" s="293" t="str">
        <f t="shared" si="5"/>
        <v>26547 DOM ZA ODRASLE OSOBE I REHABILITACIJU METKOVIĆ</v>
      </c>
      <c r="E382" s="293" t="s">
        <v>4203</v>
      </c>
      <c r="F382" s="293" t="s">
        <v>2494</v>
      </c>
      <c r="G382" s="293" t="s">
        <v>3714</v>
      </c>
      <c r="I382" s="130"/>
    </row>
    <row r="383" spans="1:9" ht="15" customHeight="1">
      <c r="A383" s="293">
        <v>26555</v>
      </c>
      <c r="B383" s="293" t="s">
        <v>2459</v>
      </c>
      <c r="C383" s="293" t="s">
        <v>4118</v>
      </c>
      <c r="D383" s="293" t="str">
        <f t="shared" si="5"/>
        <v>26555 CENTAR ZA REHABILITACIJU MALA TEREZIJA</v>
      </c>
      <c r="E383" s="293" t="s">
        <v>4202</v>
      </c>
      <c r="F383" s="293" t="s">
        <v>2460</v>
      </c>
      <c r="G383" s="293" t="s">
        <v>3714</v>
      </c>
      <c r="I383" s="130"/>
    </row>
    <row r="384" spans="1:9" ht="15" customHeight="1">
      <c r="A384" s="293">
        <v>26571</v>
      </c>
      <c r="B384" s="293" t="s">
        <v>2528</v>
      </c>
      <c r="C384" s="293" t="s">
        <v>4241</v>
      </c>
      <c r="D384" s="293" t="str">
        <f t="shared" si="5"/>
        <v>26571 KLINIČKA BOLNICA DUBRAVA</v>
      </c>
      <c r="E384" s="293" t="s">
        <v>4252</v>
      </c>
      <c r="F384" s="293" t="s">
        <v>2529</v>
      </c>
      <c r="G384" s="293" t="s">
        <v>3714</v>
      </c>
      <c r="I384" s="130"/>
    </row>
    <row r="385" spans="1:9" ht="15" customHeight="1">
      <c r="A385" s="293">
        <v>26635</v>
      </c>
      <c r="B385" s="293" t="s">
        <v>4279</v>
      </c>
      <c r="C385" s="293" t="s">
        <v>4241</v>
      </c>
      <c r="D385" s="293" t="str">
        <f t="shared" si="5"/>
        <v>26635 OPĆA BOLNICA GOSPIĆ</v>
      </c>
      <c r="E385" s="293" t="s">
        <v>4280</v>
      </c>
      <c r="F385" s="293" t="s">
        <v>4281</v>
      </c>
      <c r="G385" s="293" t="s">
        <v>3714</v>
      </c>
      <c r="I385" s="130"/>
    </row>
    <row r="386" spans="1:9" ht="15" customHeight="1">
      <c r="A386" s="293">
        <v>27280</v>
      </c>
      <c r="B386" s="293" t="s">
        <v>4267</v>
      </c>
      <c r="C386" s="293" t="s">
        <v>4241</v>
      </c>
      <c r="D386" s="293" t="str">
        <f t="shared" ref="D386:D449" si="6">A386&amp;" "&amp;B386</f>
        <v>27280 OPĆA BOLNICA I BOLNICA BRANITELJA DOMOVINSKG RATA OGULIN</v>
      </c>
      <c r="E386" s="293" t="s">
        <v>4268</v>
      </c>
      <c r="F386" s="293" t="s">
        <v>4269</v>
      </c>
      <c r="G386" s="293" t="s">
        <v>3714</v>
      </c>
      <c r="I386" s="130"/>
    </row>
    <row r="387" spans="1:9" ht="15" customHeight="1">
      <c r="A387" s="293">
        <v>27298</v>
      </c>
      <c r="B387" s="293" t="s">
        <v>4264</v>
      </c>
      <c r="C387" s="293" t="s">
        <v>4241</v>
      </c>
      <c r="D387" s="293" t="str">
        <f t="shared" si="6"/>
        <v>27298 OPĆA BOLNICA KARLOVAC</v>
      </c>
      <c r="E387" s="293" t="s">
        <v>4265</v>
      </c>
      <c r="F387" s="293" t="s">
        <v>4266</v>
      </c>
      <c r="G387" s="293" t="s">
        <v>3714</v>
      </c>
      <c r="I387" s="130"/>
    </row>
    <row r="388" spans="1:9" ht="15" customHeight="1">
      <c r="A388" s="293">
        <v>27773</v>
      </c>
      <c r="B388" s="293" t="s">
        <v>4273</v>
      </c>
      <c r="C388" s="293" t="s">
        <v>4241</v>
      </c>
      <c r="D388" s="293" t="str">
        <f t="shared" si="6"/>
        <v>27773 OPĆA BOLNICA DR. TOMISLAV BARDEK KOPRIVNICA</v>
      </c>
      <c r="E388" s="293" t="s">
        <v>4274</v>
      </c>
      <c r="F388" s="293" t="s">
        <v>4275</v>
      </c>
      <c r="G388" s="293" t="s">
        <v>3714</v>
      </c>
      <c r="I388" s="130"/>
    </row>
    <row r="389" spans="1:9" ht="15" customHeight="1">
      <c r="A389" s="293">
        <v>29244</v>
      </c>
      <c r="B389" s="293" t="s">
        <v>4261</v>
      </c>
      <c r="C389" s="293" t="s">
        <v>4241</v>
      </c>
      <c r="D389" s="293" t="str">
        <f t="shared" si="6"/>
        <v>29244 OPĆA BOLNICA DR. IVO PEDIŠIĆ SISAK</v>
      </c>
      <c r="E389" s="293" t="s">
        <v>4262</v>
      </c>
      <c r="F389" s="293" t="s">
        <v>4263</v>
      </c>
      <c r="G389" s="293" t="s">
        <v>3714</v>
      </c>
      <c r="I389" s="130"/>
    </row>
    <row r="390" spans="1:9" ht="15" customHeight="1">
      <c r="A390" s="293">
        <v>31528</v>
      </c>
      <c r="B390" s="293" t="s">
        <v>4315</v>
      </c>
      <c r="C390" s="293" t="s">
        <v>4241</v>
      </c>
      <c r="D390" s="293" t="str">
        <f t="shared" si="6"/>
        <v>31528 OPĆA BOLNICA DUBROVNIK</v>
      </c>
      <c r="E390" s="293" t="s">
        <v>4316</v>
      </c>
      <c r="F390" s="293" t="s">
        <v>4317</v>
      </c>
      <c r="G390" s="293" t="s">
        <v>3714</v>
      </c>
      <c r="I390" s="130"/>
    </row>
    <row r="391" spans="1:9" ht="15" customHeight="1">
      <c r="A391" s="293">
        <v>32328</v>
      </c>
      <c r="B391" s="293" t="s">
        <v>4270</v>
      </c>
      <c r="C391" s="293" t="s">
        <v>4241</v>
      </c>
      <c r="D391" s="293" t="str">
        <f t="shared" si="6"/>
        <v>32328 OPĆA BOLNICA VARAŽDIN</v>
      </c>
      <c r="E391" s="293" t="s">
        <v>4271</v>
      </c>
      <c r="F391" s="293" t="s">
        <v>4272</v>
      </c>
      <c r="G391" s="293" t="s">
        <v>3714</v>
      </c>
      <c r="I391" s="130"/>
    </row>
    <row r="392" spans="1:9" ht="15" customHeight="1">
      <c r="A392" s="293">
        <v>32336</v>
      </c>
      <c r="B392" s="293" t="s">
        <v>4294</v>
      </c>
      <c r="C392" s="293" t="s">
        <v>4241</v>
      </c>
      <c r="D392" s="293" t="str">
        <f t="shared" si="6"/>
        <v>32336 OPĆA BOLNICA DR. JOSIP BENČEVIĆ, SLAVONSKI BROD</v>
      </c>
      <c r="E392" s="293" t="s">
        <v>4295</v>
      </c>
      <c r="F392" s="293" t="s">
        <v>4296</v>
      </c>
      <c r="G392" s="293" t="s">
        <v>3714</v>
      </c>
      <c r="I392" s="130"/>
    </row>
    <row r="393" spans="1:9" ht="15" customHeight="1">
      <c r="A393" s="293">
        <v>32352</v>
      </c>
      <c r="B393" s="293" t="s">
        <v>4291</v>
      </c>
      <c r="C393" s="293" t="s">
        <v>4241</v>
      </c>
      <c r="D393" s="293" t="str">
        <f t="shared" si="6"/>
        <v>32352 OPĆA BOLNICA NOVA GRADIŠKA</v>
      </c>
      <c r="E393" s="293" t="s">
        <v>4292</v>
      </c>
      <c r="F393" s="293" t="s">
        <v>4293</v>
      </c>
      <c r="G393" s="293" t="s">
        <v>3714</v>
      </c>
      <c r="I393" s="130"/>
    </row>
    <row r="394" spans="1:9" ht="15" customHeight="1">
      <c r="A394" s="293">
        <v>32432</v>
      </c>
      <c r="B394" s="293" t="s">
        <v>4318</v>
      </c>
      <c r="C394" s="293" t="s">
        <v>4241</v>
      </c>
      <c r="D394" s="293" t="str">
        <f t="shared" si="6"/>
        <v>32432 ŽUPANIJSKA BOLNICA ČAKOVEC</v>
      </c>
      <c r="E394" s="293" t="s">
        <v>4319</v>
      </c>
      <c r="F394" s="293" t="s">
        <v>4320</v>
      </c>
      <c r="G394" s="293" t="s">
        <v>3714</v>
      </c>
      <c r="I394" s="130"/>
    </row>
    <row r="395" spans="1:9" ht="15" customHeight="1">
      <c r="A395" s="293">
        <v>32457</v>
      </c>
      <c r="B395" s="293" t="s">
        <v>4288</v>
      </c>
      <c r="C395" s="293" t="s">
        <v>4241</v>
      </c>
      <c r="D395" s="293" t="str">
        <f t="shared" si="6"/>
        <v>32457 OPĆA ŽUPANIJSKA BOLNICA POŽEGA</v>
      </c>
      <c r="E395" s="293" t="s">
        <v>4289</v>
      </c>
      <c r="F395" s="293" t="s">
        <v>4290</v>
      </c>
      <c r="G395" s="293" t="s">
        <v>3714</v>
      </c>
      <c r="I395" s="130"/>
    </row>
    <row r="396" spans="1:9" ht="15" customHeight="1">
      <c r="A396" s="293">
        <v>32481</v>
      </c>
      <c r="B396" s="293" t="s">
        <v>4285</v>
      </c>
      <c r="C396" s="293" t="s">
        <v>4241</v>
      </c>
      <c r="D396" s="293" t="str">
        <f t="shared" si="6"/>
        <v>32481 OPĆA ŽUPANIJSKA BOLNICA PAKRAC I BOLNICA HRVATSKIH VETERANA</v>
      </c>
      <c r="E396" s="293" t="s">
        <v>4286</v>
      </c>
      <c r="F396" s="293" t="s">
        <v>4287</v>
      </c>
      <c r="G396" s="293" t="s">
        <v>3714</v>
      </c>
      <c r="I396" s="130"/>
    </row>
    <row r="397" spans="1:9" ht="15" customHeight="1">
      <c r="A397" s="293">
        <v>33185</v>
      </c>
      <c r="B397" s="293" t="s">
        <v>4282</v>
      </c>
      <c r="C397" s="293" t="s">
        <v>4241</v>
      </c>
      <c r="D397" s="293" t="str">
        <f t="shared" si="6"/>
        <v>33185 OPĆA BOLNICA VIROVITICA</v>
      </c>
      <c r="E397" s="293" t="s">
        <v>4283</v>
      </c>
      <c r="F397" s="293" t="s">
        <v>4284</v>
      </c>
      <c r="G397" s="293" t="s">
        <v>3714</v>
      </c>
      <c r="I397" s="130"/>
    </row>
    <row r="398" spans="1:9" ht="15" customHeight="1">
      <c r="A398" s="293">
        <v>33634</v>
      </c>
      <c r="B398" s="293" t="s">
        <v>2406</v>
      </c>
      <c r="C398" s="293" t="s">
        <v>4118</v>
      </c>
      <c r="D398" s="293" t="str">
        <f t="shared" si="6"/>
        <v>33634 CENTAR ZA PROFESIONALNU REHABILITACIJU OSIJEK</v>
      </c>
      <c r="E398" s="293" t="s">
        <v>2407</v>
      </c>
      <c r="F398" s="293" t="s">
        <v>4122</v>
      </c>
      <c r="G398" s="293" t="s">
        <v>3714</v>
      </c>
      <c r="I398" s="130"/>
    </row>
    <row r="399" spans="1:9" ht="15" customHeight="1">
      <c r="A399" s="293">
        <v>33739</v>
      </c>
      <c r="B399" s="293" t="s">
        <v>4300</v>
      </c>
      <c r="C399" s="293" t="s">
        <v>4241</v>
      </c>
      <c r="D399" s="293" t="str">
        <f t="shared" si="6"/>
        <v>33739 OPĆA ŽUPANIJSKA BOLNICA NAŠICE</v>
      </c>
      <c r="E399" s="293" t="s">
        <v>4301</v>
      </c>
      <c r="F399" s="293" t="s">
        <v>4302</v>
      </c>
      <c r="G399" s="293" t="s">
        <v>3714</v>
      </c>
      <c r="I399" s="130"/>
    </row>
    <row r="400" spans="1:9" ht="15" customHeight="1">
      <c r="A400" s="293">
        <v>33933</v>
      </c>
      <c r="B400" s="293" t="s">
        <v>4276</v>
      </c>
      <c r="C400" s="293" t="s">
        <v>4241</v>
      </c>
      <c r="D400" s="293" t="str">
        <f t="shared" si="6"/>
        <v>33933 Opća bolnica "Dr Anđelko Višić" Bjelovar</v>
      </c>
      <c r="E400" s="293" t="s">
        <v>4277</v>
      </c>
      <c r="F400" s="293" t="s">
        <v>4278</v>
      </c>
      <c r="G400" s="293" t="s">
        <v>3714</v>
      </c>
      <c r="I400" s="130"/>
    </row>
    <row r="401" spans="1:9" ht="15" customHeight="1">
      <c r="A401" s="293">
        <v>34024</v>
      </c>
      <c r="B401" s="293" t="s">
        <v>4297</v>
      </c>
      <c r="C401" s="293" t="s">
        <v>4241</v>
      </c>
      <c r="D401" s="293" t="str">
        <f t="shared" si="6"/>
        <v>34024 OPĆA BOLNICA ZADAR</v>
      </c>
      <c r="E401" s="293" t="s">
        <v>4298</v>
      </c>
      <c r="F401" s="293" t="s">
        <v>4299</v>
      </c>
      <c r="G401" s="293" t="s">
        <v>3714</v>
      </c>
      <c r="I401" s="130"/>
    </row>
    <row r="402" spans="1:9" ht="15" customHeight="1">
      <c r="A402" s="293">
        <v>34717</v>
      </c>
      <c r="B402" s="293" t="s">
        <v>4309</v>
      </c>
      <c r="C402" s="293" t="s">
        <v>4241</v>
      </c>
      <c r="D402" s="293" t="str">
        <f t="shared" si="6"/>
        <v>34717 OPĆA ŽUPANIJSKA BOLNICA VINKOVCI</v>
      </c>
      <c r="E402" s="293" t="s">
        <v>4310</v>
      </c>
      <c r="F402" s="293" t="s">
        <v>4311</v>
      </c>
      <c r="G402" s="293" t="s">
        <v>3714</v>
      </c>
      <c r="I402" s="130"/>
    </row>
    <row r="403" spans="1:9" ht="15" customHeight="1">
      <c r="A403" s="293">
        <v>37068</v>
      </c>
      <c r="B403" s="293" t="s">
        <v>4312</v>
      </c>
      <c r="C403" s="293" t="s">
        <v>4241</v>
      </c>
      <c r="D403" s="293" t="str">
        <f t="shared" si="6"/>
        <v xml:space="preserve">37068 Opća bolnica Pula - Ospedale Generale di Pola </v>
      </c>
      <c r="E403" s="293" t="s">
        <v>4313</v>
      </c>
      <c r="F403" s="293" t="s">
        <v>4314</v>
      </c>
      <c r="G403" s="293" t="s">
        <v>3714</v>
      </c>
      <c r="I403" s="130"/>
    </row>
    <row r="404" spans="1:9" ht="15" customHeight="1">
      <c r="A404" s="293">
        <v>37839</v>
      </c>
      <c r="B404" s="293" t="s">
        <v>4258</v>
      </c>
      <c r="C404" s="293" t="s">
        <v>4241</v>
      </c>
      <c r="D404" s="293" t="str">
        <f t="shared" si="6"/>
        <v>37839 OPĆA BOLNICA ZABOK I BOLNICA HRVATSKIH VETERANA</v>
      </c>
      <c r="E404" s="293" t="s">
        <v>4259</v>
      </c>
      <c r="F404" s="293" t="s">
        <v>4260</v>
      </c>
      <c r="G404" s="293" t="s">
        <v>3714</v>
      </c>
      <c r="I404" s="130"/>
    </row>
    <row r="405" spans="1:9" ht="15" customHeight="1">
      <c r="A405" s="293">
        <v>37847</v>
      </c>
      <c r="B405" s="293" t="s">
        <v>4306</v>
      </c>
      <c r="C405" s="293" t="s">
        <v>4241</v>
      </c>
      <c r="D405" s="293" t="str">
        <f t="shared" si="6"/>
        <v>37847 OPĆA BOLNICA ŠIBENSKO-KNINSKE ŽUPANIJE</v>
      </c>
      <c r="E405" s="293" t="s">
        <v>4307</v>
      </c>
      <c r="F405" s="293" t="s">
        <v>4308</v>
      </c>
      <c r="G405" s="293" t="s">
        <v>3714</v>
      </c>
      <c r="I405" s="130"/>
    </row>
    <row r="406" spans="1:9" ht="15" customHeight="1">
      <c r="A406" s="293">
        <v>38028</v>
      </c>
      <c r="B406" s="293" t="s">
        <v>4244</v>
      </c>
      <c r="C406" s="293" t="s">
        <v>4241</v>
      </c>
      <c r="D406" s="293" t="str">
        <f t="shared" si="6"/>
        <v>38028 Nacionalna memorijalna bolnica "Dr. Juraj Njavro" Vukovar</v>
      </c>
      <c r="E406" s="293" t="s">
        <v>2548</v>
      </c>
      <c r="F406" s="293" t="s">
        <v>4245</v>
      </c>
      <c r="G406" s="293" t="s">
        <v>3714</v>
      </c>
      <c r="I406" s="130"/>
    </row>
    <row r="407" spans="1:9" ht="15" customHeight="1">
      <c r="A407" s="293">
        <v>38069</v>
      </c>
      <c r="B407" s="293" t="s">
        <v>2540</v>
      </c>
      <c r="C407" s="293" t="s">
        <v>4241</v>
      </c>
      <c r="D407" s="293" t="str">
        <f t="shared" si="6"/>
        <v>38069 KLINIČKI BOLNIČKI CENTAR ZAGREB</v>
      </c>
      <c r="E407" s="293" t="s">
        <v>4243</v>
      </c>
      <c r="F407" s="293" t="s">
        <v>2541</v>
      </c>
      <c r="G407" s="293" t="s">
        <v>3714</v>
      </c>
      <c r="I407" s="130"/>
    </row>
    <row r="408" spans="1:9" ht="15" customHeight="1">
      <c r="A408" s="293">
        <v>38438</v>
      </c>
      <c r="B408" s="293" t="s">
        <v>493</v>
      </c>
      <c r="C408" s="293" t="s">
        <v>3935</v>
      </c>
      <c r="D408" s="293" t="str">
        <f t="shared" si="6"/>
        <v>38438 VELEUČILIŠTE MARKO MARULIĆ U KNINU</v>
      </c>
      <c r="E408" s="293" t="s">
        <v>4055</v>
      </c>
      <c r="F408" s="293" t="s">
        <v>496</v>
      </c>
      <c r="G408" s="293" t="s">
        <v>3714</v>
      </c>
      <c r="I408" s="130"/>
    </row>
    <row r="409" spans="1:9" ht="15" customHeight="1">
      <c r="A409" s="293">
        <v>38446</v>
      </c>
      <c r="B409" s="293" t="s">
        <v>489</v>
      </c>
      <c r="C409" s="293" t="s">
        <v>3935</v>
      </c>
      <c r="D409" s="293" t="str">
        <f t="shared" si="6"/>
        <v>38446 VELEUČILIŠTE LAVOSLAV RUŽIČKA U VUKOVARU</v>
      </c>
      <c r="E409" s="293" t="s">
        <v>4001</v>
      </c>
      <c r="F409" s="293" t="s">
        <v>492</v>
      </c>
      <c r="G409" s="293" t="s">
        <v>3714</v>
      </c>
      <c r="I409" s="130"/>
    </row>
    <row r="410" spans="1:9" ht="15" customHeight="1">
      <c r="A410" s="293">
        <v>38454</v>
      </c>
      <c r="B410" s="293" t="s">
        <v>4039</v>
      </c>
      <c r="C410" s="293" t="s">
        <v>3935</v>
      </c>
      <c r="D410" s="293" t="str">
        <f t="shared" si="6"/>
        <v>38454 SVEUČILIŠTE U RIJECI, AKADEMIJA PRIMIJENJENIH UMJETNOSTI</v>
      </c>
      <c r="E410" s="293" t="s">
        <v>4040</v>
      </c>
      <c r="F410" s="293" t="s">
        <v>314</v>
      </c>
      <c r="G410" s="293" t="s">
        <v>3714</v>
      </c>
      <c r="I410" s="130"/>
    </row>
    <row r="411" spans="1:9" ht="15" customHeight="1">
      <c r="A411" s="293">
        <v>38479</v>
      </c>
      <c r="B411" s="293" t="s">
        <v>2395</v>
      </c>
      <c r="C411" s="293" t="s">
        <v>3935</v>
      </c>
      <c r="D411" s="293" t="str">
        <f t="shared" si="6"/>
        <v>38479 KATOLIČKI BOGOSLOVNI FAKULTET U ĐAKOVU</v>
      </c>
      <c r="E411" s="293" t="s">
        <v>3997</v>
      </c>
      <c r="F411" s="293" t="s">
        <v>290</v>
      </c>
      <c r="G411" s="293" t="s">
        <v>3714</v>
      </c>
      <c r="I411" s="130"/>
    </row>
    <row r="412" spans="1:9" ht="15" customHeight="1">
      <c r="A412" s="293">
        <v>38487</v>
      </c>
      <c r="B412" s="293" t="s">
        <v>609</v>
      </c>
      <c r="C412" s="293" t="s">
        <v>3935</v>
      </c>
      <c r="D412" s="293" t="str">
        <f t="shared" si="6"/>
        <v>38487 AGENCIJA ZA ZNANOST I VISOKO OBRAZOVANJE</v>
      </c>
      <c r="E412" s="293" t="s">
        <v>4101</v>
      </c>
      <c r="F412" s="293" t="s">
        <v>611</v>
      </c>
      <c r="G412" s="293" t="s">
        <v>3714</v>
      </c>
      <c r="I412" s="130"/>
    </row>
    <row r="413" spans="1:9" ht="15" customHeight="1">
      <c r="A413" s="293">
        <v>38495</v>
      </c>
      <c r="B413" s="293" t="s">
        <v>2389</v>
      </c>
      <c r="C413" s="293" t="s">
        <v>3888</v>
      </c>
      <c r="D413" s="293" t="str">
        <f t="shared" si="6"/>
        <v>38495 HRVATSKI ZAVOD ZA NORME</v>
      </c>
      <c r="E413" s="293" t="s">
        <v>3891</v>
      </c>
      <c r="F413" s="293" t="s">
        <v>2390</v>
      </c>
      <c r="G413" s="293" t="s">
        <v>3714</v>
      </c>
      <c r="I413" s="130"/>
    </row>
    <row r="414" spans="1:9" ht="15" customHeight="1">
      <c r="A414" s="293">
        <v>38500</v>
      </c>
      <c r="B414" s="293" t="s">
        <v>2391</v>
      </c>
      <c r="C414" s="293" t="s">
        <v>3888</v>
      </c>
      <c r="D414" s="293" t="str">
        <f t="shared" si="6"/>
        <v>38500 HRVATSKA AKREDITACIJSKA AGENCIJA</v>
      </c>
      <c r="E414" s="293" t="s">
        <v>3892</v>
      </c>
      <c r="F414" s="293" t="s">
        <v>2392</v>
      </c>
      <c r="G414" s="293" t="s">
        <v>3714</v>
      </c>
      <c r="I414" s="130"/>
    </row>
    <row r="415" spans="1:9" ht="15" customHeight="1">
      <c r="A415" s="293">
        <v>38655</v>
      </c>
      <c r="B415" s="293" t="s">
        <v>2549</v>
      </c>
      <c r="C415" s="293" t="s">
        <v>4241</v>
      </c>
      <c r="D415" s="293" t="str">
        <f t="shared" si="6"/>
        <v>38655 DOM ZDRAVLJA MINISTARSTVA UNUTARNJIH POSLOVA REPUBLIKE HRVATSKE</v>
      </c>
      <c r="E415" s="293" t="s">
        <v>4256</v>
      </c>
      <c r="F415" s="293" t="s">
        <v>2550</v>
      </c>
      <c r="G415" s="293" t="s">
        <v>3714</v>
      </c>
      <c r="I415" s="130"/>
    </row>
    <row r="416" spans="1:9" ht="15" customHeight="1">
      <c r="A416" s="293">
        <v>40623</v>
      </c>
      <c r="B416" s="293" t="s">
        <v>2246</v>
      </c>
      <c r="C416" s="293" t="s">
        <v>3809</v>
      </c>
      <c r="D416" s="293" t="str">
        <f t="shared" si="6"/>
        <v>40623 HRVATSKI MEMORIJALNO-DOKUMENTACIJSKI CENTAR DOMOVINSKOGA RATA</v>
      </c>
      <c r="E416" s="293" t="s">
        <v>3828</v>
      </c>
      <c r="F416" s="293" t="s">
        <v>2247</v>
      </c>
      <c r="G416" s="293" t="s">
        <v>3714</v>
      </c>
      <c r="I416" s="130"/>
    </row>
    <row r="417" spans="1:9" ht="15" customHeight="1">
      <c r="A417" s="293">
        <v>40631</v>
      </c>
      <c r="B417" s="293" t="s">
        <v>2250</v>
      </c>
      <c r="C417" s="293" t="s">
        <v>3809</v>
      </c>
      <c r="D417" s="293" t="str">
        <f t="shared" si="6"/>
        <v>40631 ARHEOLOŠKI MUZEJ NARONA</v>
      </c>
      <c r="E417" s="293" t="s">
        <v>3846</v>
      </c>
      <c r="F417" s="293" t="s">
        <v>2251</v>
      </c>
      <c r="G417" s="293" t="s">
        <v>3714</v>
      </c>
      <c r="I417" s="130"/>
    </row>
    <row r="418" spans="1:9" ht="15" customHeight="1">
      <c r="A418" s="293">
        <v>40682</v>
      </c>
      <c r="B418" s="293" t="s">
        <v>2266</v>
      </c>
      <c r="C418" s="293" t="s">
        <v>3809</v>
      </c>
      <c r="D418" s="293" t="str">
        <f t="shared" si="6"/>
        <v>40682 HRVATSKI ŠPORTSKI MUZEJ</v>
      </c>
      <c r="E418" s="293" t="s">
        <v>3850</v>
      </c>
      <c r="F418" s="293" t="s">
        <v>2267</v>
      </c>
      <c r="G418" s="293" t="s">
        <v>3714</v>
      </c>
      <c r="I418" s="130"/>
    </row>
    <row r="419" spans="1:9" ht="15" customHeight="1">
      <c r="A419" s="293">
        <v>40883</v>
      </c>
      <c r="B419" s="293" t="s">
        <v>612</v>
      </c>
      <c r="C419" s="293" t="s">
        <v>3935</v>
      </c>
      <c r="D419" s="293" t="str">
        <f t="shared" si="6"/>
        <v>40883 NACIONALNI CENTAR ZA VANJSKO VREDNOVANJE OBRAZOVANJA</v>
      </c>
      <c r="E419" s="293" t="s">
        <v>4102</v>
      </c>
      <c r="F419" s="293" t="s">
        <v>613</v>
      </c>
      <c r="G419" s="293" t="s">
        <v>3714</v>
      </c>
      <c r="I419" s="130"/>
    </row>
    <row r="420" spans="1:9" ht="15" customHeight="1">
      <c r="A420" s="293">
        <v>40947</v>
      </c>
      <c r="B420" s="293" t="s">
        <v>4063</v>
      </c>
      <c r="C420" s="293" t="s">
        <v>3935</v>
      </c>
      <c r="D420" s="293" t="str">
        <f t="shared" si="6"/>
        <v>40947 SVEUČILIŠTE U RIJECI, UČITELJSKI FAKULTET</v>
      </c>
      <c r="E420" s="293" t="s">
        <v>4064</v>
      </c>
      <c r="F420" s="293" t="s">
        <v>344</v>
      </c>
      <c r="G420" s="293" t="s">
        <v>3714</v>
      </c>
      <c r="I420" s="130"/>
    </row>
    <row r="421" spans="1:9" ht="15" customHeight="1">
      <c r="A421" s="293">
        <v>41185</v>
      </c>
      <c r="B421" s="293" t="s">
        <v>497</v>
      </c>
      <c r="C421" s="293" t="s">
        <v>3935</v>
      </c>
      <c r="D421" s="293" t="str">
        <f t="shared" si="6"/>
        <v>41185 VELEUČILIŠTE NIKOLA TESLA U GOSPIĆU</v>
      </c>
      <c r="E421" s="293" t="s">
        <v>4024</v>
      </c>
      <c r="F421" s="293" t="s">
        <v>500</v>
      </c>
      <c r="G421" s="293" t="s">
        <v>3714</v>
      </c>
      <c r="I421" s="130"/>
    </row>
    <row r="422" spans="1:9" ht="15" customHeight="1">
      <c r="A422" s="293">
        <v>41546</v>
      </c>
      <c r="B422" s="293" t="s">
        <v>2310</v>
      </c>
      <c r="C422" s="293" t="s">
        <v>3878</v>
      </c>
      <c r="D422" s="293" t="str">
        <f t="shared" si="6"/>
        <v>41546 AGENCIJA ZA OBALNI LINIJSKI POMORSKI PROMET</v>
      </c>
      <c r="E422" s="293" t="s">
        <v>3879</v>
      </c>
      <c r="F422" s="293" t="s">
        <v>2311</v>
      </c>
      <c r="G422" s="293" t="s">
        <v>3714</v>
      </c>
      <c r="I422" s="130"/>
    </row>
    <row r="423" spans="1:9" ht="15" customHeight="1">
      <c r="A423" s="293">
        <v>42024</v>
      </c>
      <c r="B423" s="293" t="s">
        <v>294</v>
      </c>
      <c r="C423" s="293" t="s">
        <v>3935</v>
      </c>
      <c r="D423" s="293" t="str">
        <f t="shared" si="6"/>
        <v>42024 SVEUČILIŠTE JURJA DOBRILE U PULI</v>
      </c>
      <c r="E423" s="293" t="s">
        <v>3959</v>
      </c>
      <c r="F423" s="293" t="s">
        <v>297</v>
      </c>
      <c r="G423" s="293" t="s">
        <v>3714</v>
      </c>
      <c r="I423" s="130"/>
    </row>
    <row r="424" spans="1:9" ht="15" customHeight="1">
      <c r="A424" s="293">
        <v>42112</v>
      </c>
      <c r="B424" s="293" t="s">
        <v>3842</v>
      </c>
      <c r="C424" s="293" t="s">
        <v>3809</v>
      </c>
      <c r="D424" s="293" t="str">
        <f t="shared" si="6"/>
        <v>42112 MUZEJ ANTIČKOG STAKLA U ZADRU</v>
      </c>
      <c r="E424" s="293" t="s">
        <v>3843</v>
      </c>
      <c r="F424" s="293" t="s">
        <v>2272</v>
      </c>
      <c r="G424" s="293" t="s">
        <v>3714</v>
      </c>
      <c r="I424" s="130"/>
    </row>
    <row r="425" spans="1:9" ht="15" customHeight="1">
      <c r="A425" s="293">
        <v>42434</v>
      </c>
      <c r="B425" s="293" t="s">
        <v>2144</v>
      </c>
      <c r="C425" s="293" t="s">
        <v>3712</v>
      </c>
      <c r="D425" s="293" t="str">
        <f t="shared" si="6"/>
        <v>42434 DRŽAVNO IZBORNO POVJERENSTVO REPUBLIKE HRVATSKE</v>
      </c>
      <c r="E425" s="293" t="s">
        <v>3715</v>
      </c>
      <c r="F425" s="293" t="s">
        <v>2145</v>
      </c>
      <c r="G425" s="293" t="s">
        <v>3714</v>
      </c>
      <c r="I425" s="130"/>
    </row>
    <row r="426" spans="1:9" ht="15" customHeight="1">
      <c r="A426" s="293">
        <v>42598</v>
      </c>
      <c r="B426" s="293" t="s">
        <v>3924</v>
      </c>
      <c r="C426" s="293" t="s">
        <v>3888</v>
      </c>
      <c r="D426" s="293" t="str">
        <f t="shared" si="6"/>
        <v>42598 Javna ustanova  "Park prirode Lastovsko otočje"</v>
      </c>
      <c r="E426" s="293" t="s">
        <v>3925</v>
      </c>
      <c r="F426" s="293" t="s">
        <v>2371</v>
      </c>
      <c r="G426" s="293" t="s">
        <v>3714</v>
      </c>
      <c r="I426" s="130"/>
    </row>
    <row r="427" spans="1:9" ht="15" customHeight="1">
      <c r="A427" s="293">
        <v>42910</v>
      </c>
      <c r="B427" s="293" t="s">
        <v>2711</v>
      </c>
      <c r="C427" s="293" t="s">
        <v>4324</v>
      </c>
      <c r="D427" s="293" t="str">
        <f t="shared" si="6"/>
        <v>42910 OPĆINSKI GRAĐANSKI SUD U ZAGREBU</v>
      </c>
      <c r="E427" s="293" t="s">
        <v>4413</v>
      </c>
      <c r="F427" s="293" t="s">
        <v>2712</v>
      </c>
      <c r="G427" s="293" t="s">
        <v>3714</v>
      </c>
      <c r="I427" s="130"/>
    </row>
    <row r="428" spans="1:9" ht="15" customHeight="1">
      <c r="A428" s="293">
        <v>42928</v>
      </c>
      <c r="B428" s="293" t="s">
        <v>2713</v>
      </c>
      <c r="C428" s="293" t="s">
        <v>4324</v>
      </c>
      <c r="D428" s="293" t="str">
        <f t="shared" si="6"/>
        <v>42928 OPĆINSKI KAZNENI SUD U ZAGREBU</v>
      </c>
      <c r="E428" s="293" t="s">
        <v>4412</v>
      </c>
      <c r="F428" s="293" t="s">
        <v>2714</v>
      </c>
      <c r="G428" s="293" t="s">
        <v>3714</v>
      </c>
      <c r="I428" s="130"/>
    </row>
    <row r="429" spans="1:9" ht="15" customHeight="1">
      <c r="A429" s="293">
        <v>42993</v>
      </c>
      <c r="B429" s="293" t="s">
        <v>1240</v>
      </c>
      <c r="C429" s="293" t="s">
        <v>3935</v>
      </c>
      <c r="D429" s="293" t="str">
        <f t="shared" si="6"/>
        <v>42993 VELEUČILIŠTE U VIROVITICI</v>
      </c>
      <c r="E429" s="293" t="s">
        <v>4065</v>
      </c>
      <c r="F429" s="293" t="s">
        <v>515</v>
      </c>
      <c r="G429" s="293" t="s">
        <v>3714</v>
      </c>
      <c r="I429" s="130"/>
    </row>
    <row r="430" spans="1:9" ht="15" customHeight="1">
      <c r="A430" s="293">
        <v>43214</v>
      </c>
      <c r="B430" s="293" t="s">
        <v>2524</v>
      </c>
      <c r="C430" s="293" t="s">
        <v>3712</v>
      </c>
      <c r="D430" s="293" t="str">
        <f t="shared" si="6"/>
        <v>43214 MINISTARSTVO TURIZMA I SPORTA</v>
      </c>
      <c r="E430" s="293" t="s">
        <v>3744</v>
      </c>
      <c r="F430" s="293" t="s">
        <v>2525</v>
      </c>
      <c r="G430" s="293" t="s">
        <v>3714</v>
      </c>
      <c r="I430" s="130"/>
    </row>
    <row r="431" spans="1:9" ht="15" customHeight="1">
      <c r="A431" s="293">
        <v>43255</v>
      </c>
      <c r="B431" s="293" t="s">
        <v>3876</v>
      </c>
      <c r="C431" s="293" t="s">
        <v>3874</v>
      </c>
      <c r="D431" s="293" t="str">
        <f t="shared" si="6"/>
        <v>43255 SREDIŠNJA AGENCIJA ZA FINANCIRANJE I UGOVARANJE PROGRAMA I PROJEKATA EUROPSKE UNIJE</v>
      </c>
      <c r="E431" s="293" t="s">
        <v>3877</v>
      </c>
      <c r="F431" s="293" t="s">
        <v>2307</v>
      </c>
      <c r="G431" s="293" t="s">
        <v>3714</v>
      </c>
      <c r="I431" s="130"/>
    </row>
    <row r="432" spans="1:9" ht="15" customHeight="1">
      <c r="A432" s="293">
        <v>43327</v>
      </c>
      <c r="B432" s="293" t="s">
        <v>4211</v>
      </c>
      <c r="C432" s="293" t="s">
        <v>4118</v>
      </c>
      <c r="D432" s="293" t="str">
        <f t="shared" si="6"/>
        <v>43327 DOM ZA STARIJE   OSOBE "MAJKA MARIJA PETKOVIĆ"</v>
      </c>
      <c r="E432" s="293" t="s">
        <v>2517</v>
      </c>
      <c r="F432" s="293" t="s">
        <v>2518</v>
      </c>
      <c r="G432" s="293" t="s">
        <v>3714</v>
      </c>
      <c r="I432" s="130"/>
    </row>
    <row r="433" spans="1:9" ht="15" customHeight="1">
      <c r="A433" s="293">
        <v>43335</v>
      </c>
      <c r="B433" s="293" t="s">
        <v>614</v>
      </c>
      <c r="C433" s="293" t="s">
        <v>3935</v>
      </c>
      <c r="D433" s="293" t="str">
        <f t="shared" si="6"/>
        <v>43335 AGENCIJA ZA MOBILNOST I PROGRAME EUROPSKE UNIJE</v>
      </c>
      <c r="E433" s="293" t="s">
        <v>4103</v>
      </c>
      <c r="F433" s="293" t="s">
        <v>615</v>
      </c>
      <c r="G433" s="293" t="s">
        <v>3714</v>
      </c>
      <c r="I433" s="130"/>
    </row>
    <row r="434" spans="1:9" ht="15" customHeight="1">
      <c r="A434" s="293">
        <v>43564</v>
      </c>
      <c r="B434" s="293" t="s">
        <v>3751</v>
      </c>
      <c r="C434" s="293" t="s">
        <v>3712</v>
      </c>
      <c r="D434" s="293" t="str">
        <f t="shared" si="6"/>
        <v>43564 PRAVOBRANITELJ ZA OSOBE S INVALIDITETOM</v>
      </c>
      <c r="E434" s="293" t="s">
        <v>3752</v>
      </c>
      <c r="F434" s="293" t="s">
        <v>2849</v>
      </c>
      <c r="G434" s="293" t="s">
        <v>3714</v>
      </c>
      <c r="I434" s="130"/>
    </row>
    <row r="435" spans="1:9" ht="15" customHeight="1">
      <c r="A435" s="293">
        <v>43636</v>
      </c>
      <c r="B435" s="293" t="s">
        <v>3808</v>
      </c>
      <c r="C435" s="293" t="s">
        <v>3809</v>
      </c>
      <c r="D435" s="293" t="str">
        <f t="shared" si="6"/>
        <v>43636 DRžAVNI ARHIV U VUKOVARU</v>
      </c>
      <c r="E435" s="293" t="s">
        <v>3810</v>
      </c>
      <c r="F435" s="293" t="s">
        <v>2238</v>
      </c>
      <c r="G435" s="293" t="s">
        <v>3714</v>
      </c>
      <c r="I435" s="130"/>
    </row>
    <row r="436" spans="1:9" ht="15" customHeight="1">
      <c r="A436" s="293">
        <v>43644</v>
      </c>
      <c r="B436" s="293" t="s">
        <v>3816</v>
      </c>
      <c r="C436" s="293" t="s">
        <v>3809</v>
      </c>
      <c r="D436" s="293" t="str">
        <f t="shared" si="6"/>
        <v>43644 DRŽAVNI ARHIV ZA MEĐIMURJE</v>
      </c>
      <c r="E436" s="293" t="s">
        <v>3817</v>
      </c>
      <c r="F436" s="293" t="s">
        <v>2243</v>
      </c>
      <c r="G436" s="293" t="s">
        <v>3714</v>
      </c>
      <c r="I436" s="130"/>
    </row>
    <row r="437" spans="1:9" ht="15" customHeight="1">
      <c r="A437" s="293">
        <v>43732</v>
      </c>
      <c r="B437" s="293" t="s">
        <v>2178</v>
      </c>
      <c r="C437" s="293" t="s">
        <v>3791</v>
      </c>
      <c r="D437" s="293" t="str">
        <f t="shared" si="6"/>
        <v>43732 AGENCIJA ZA REVIZIJU SUSTAVA PROVEDBE PROGRAMA EUROPSKE UNIJE</v>
      </c>
      <c r="E437" s="293" t="s">
        <v>3793</v>
      </c>
      <c r="F437" s="293" t="s">
        <v>2179</v>
      </c>
      <c r="G437" s="293" t="s">
        <v>3714</v>
      </c>
      <c r="I437" s="130"/>
    </row>
    <row r="438" spans="1:9" ht="15" customHeight="1">
      <c r="A438" s="293">
        <v>43749</v>
      </c>
      <c r="B438" s="293" t="s">
        <v>481</v>
      </c>
      <c r="C438" s="293" t="s">
        <v>3935</v>
      </c>
      <c r="D438" s="293" t="str">
        <f t="shared" si="6"/>
        <v>43749 MEĐIMURSKO VELEUČILIŠTE U ČAKOVCU</v>
      </c>
      <c r="E438" s="293" t="s">
        <v>4072</v>
      </c>
      <c r="F438" s="293" t="s">
        <v>485</v>
      </c>
      <c r="G438" s="293" t="s">
        <v>3714</v>
      </c>
      <c r="I438" s="130"/>
    </row>
    <row r="439" spans="1:9" ht="15" customHeight="1">
      <c r="A439" s="293">
        <v>43773</v>
      </c>
      <c r="B439" s="293" t="s">
        <v>4066</v>
      </c>
      <c r="C439" s="293" t="s">
        <v>3935</v>
      </c>
      <c r="D439" s="293" t="str">
        <f t="shared" si="6"/>
        <v>43773 SVEUČILIŠTE U SPLITU, KINEZIOLOŠKI FAKULTET</v>
      </c>
      <c r="E439" s="293" t="s">
        <v>4067</v>
      </c>
      <c r="F439" s="293" t="s">
        <v>368</v>
      </c>
      <c r="G439" s="293" t="s">
        <v>3714</v>
      </c>
      <c r="I439" s="130"/>
    </row>
    <row r="440" spans="1:9" ht="15" customHeight="1">
      <c r="A440" s="293">
        <v>43804</v>
      </c>
      <c r="B440" s="293" t="s">
        <v>4303</v>
      </c>
      <c r="C440" s="293" t="s">
        <v>4241</v>
      </c>
      <c r="D440" s="293" t="str">
        <f t="shared" si="6"/>
        <v>43804 OPĆA I VETERANSKA BOLNICA HRVATSKI PONOS KNIN</v>
      </c>
      <c r="E440" s="293" t="s">
        <v>4304</v>
      </c>
      <c r="F440" s="293" t="s">
        <v>4305</v>
      </c>
      <c r="G440" s="293" t="s">
        <v>3714</v>
      </c>
      <c r="I440" s="130"/>
    </row>
    <row r="441" spans="1:9" ht="15" customHeight="1">
      <c r="A441" s="293">
        <v>43907</v>
      </c>
      <c r="B441" s="293" t="s">
        <v>2262</v>
      </c>
      <c r="C441" s="293" t="s">
        <v>3809</v>
      </c>
      <c r="D441" s="293" t="str">
        <f t="shared" si="6"/>
        <v>43907 HRVATSKI MUZEJ TURIZMA</v>
      </c>
      <c r="E441" s="293" t="s">
        <v>3833</v>
      </c>
      <c r="F441" s="293" t="s">
        <v>2263</v>
      </c>
      <c r="G441" s="293" t="s">
        <v>3714</v>
      </c>
      <c r="I441" s="130"/>
    </row>
    <row r="442" spans="1:9" ht="15" customHeight="1">
      <c r="A442" s="293">
        <v>43915</v>
      </c>
      <c r="B442" s="293" t="s">
        <v>2233</v>
      </c>
      <c r="C442" s="293" t="s">
        <v>3809</v>
      </c>
      <c r="D442" s="293" t="str">
        <f t="shared" si="6"/>
        <v>43915 DRŽAVNI ARHIV U ŠIBENIKU</v>
      </c>
      <c r="E442" s="293" t="s">
        <v>3830</v>
      </c>
      <c r="F442" s="293" t="s">
        <v>2234</v>
      </c>
      <c r="G442" s="293" t="s">
        <v>3714</v>
      </c>
      <c r="I442" s="130"/>
    </row>
    <row r="443" spans="1:9" ht="15" customHeight="1">
      <c r="A443" s="293">
        <v>44493</v>
      </c>
      <c r="B443" s="293" t="s">
        <v>3811</v>
      </c>
      <c r="C443" s="293" t="s">
        <v>3809</v>
      </c>
      <c r="D443" s="293" t="str">
        <f t="shared" si="6"/>
        <v>44493 DRŽAVNI ARHIV U VIROVITICI</v>
      </c>
      <c r="E443" s="293" t="s">
        <v>3812</v>
      </c>
      <c r="F443" s="293" t="s">
        <v>2237</v>
      </c>
      <c r="G443" s="293" t="s">
        <v>3714</v>
      </c>
      <c r="I443" s="130"/>
    </row>
    <row r="444" spans="1:9" s="130" customFormat="1" ht="15" customHeight="1">
      <c r="A444" s="293">
        <v>44508</v>
      </c>
      <c r="B444" s="293" t="s">
        <v>2404</v>
      </c>
      <c r="C444" s="293" t="s">
        <v>4118</v>
      </c>
      <c r="D444" s="293" t="str">
        <f t="shared" si="6"/>
        <v>44508 AGENCIJA ZA OSIGURANJE RADNIČKIH TRAŽBINA</v>
      </c>
      <c r="E444" s="293" t="s">
        <v>4121</v>
      </c>
      <c r="F444" s="293" t="s">
        <v>2405</v>
      </c>
      <c r="G444" s="293" t="s">
        <v>3714</v>
      </c>
    </row>
    <row r="445" spans="1:9" ht="15" customHeight="1">
      <c r="A445" s="293">
        <v>44565</v>
      </c>
      <c r="B445" s="293" t="s">
        <v>2300</v>
      </c>
      <c r="C445" s="293" t="s">
        <v>3869</v>
      </c>
      <c r="D445" s="293" t="str">
        <f t="shared" si="6"/>
        <v>44565 HRVATSKA AGENCIJA ZA POLJOPRIVREDU I HRANU</v>
      </c>
      <c r="E445" s="293" t="s">
        <v>3871</v>
      </c>
      <c r="F445" s="293" t="s">
        <v>2301</v>
      </c>
      <c r="G445" s="293" t="s">
        <v>3714</v>
      </c>
      <c r="I445" s="130"/>
    </row>
    <row r="446" spans="1:9" ht="15" customHeight="1">
      <c r="A446" s="293">
        <v>44573</v>
      </c>
      <c r="B446" s="293" t="s">
        <v>2551</v>
      </c>
      <c r="C446" s="293" t="s">
        <v>4241</v>
      </c>
      <c r="D446" s="293" t="str">
        <f t="shared" si="6"/>
        <v>44573 HRVATSKI ZAVOD ZA HITNU MEDICINU</v>
      </c>
      <c r="E446" s="293" t="s">
        <v>4254</v>
      </c>
      <c r="F446" s="293" t="s">
        <v>2552</v>
      </c>
      <c r="G446" s="293" t="s">
        <v>3714</v>
      </c>
      <c r="I446" s="130"/>
    </row>
    <row r="447" spans="1:9" ht="15" customHeight="1">
      <c r="A447" s="293">
        <v>44926</v>
      </c>
      <c r="B447" s="293" t="s">
        <v>2290</v>
      </c>
      <c r="C447" s="293" t="s">
        <v>3809</v>
      </c>
      <c r="D447" s="293" t="str">
        <f t="shared" si="6"/>
        <v>44926 HRVATSKI AUDIOVIZUALNI CENTAR</v>
      </c>
      <c r="E447" s="293" t="s">
        <v>3868</v>
      </c>
      <c r="F447" s="293" t="s">
        <v>2291</v>
      </c>
      <c r="G447" s="293" t="s">
        <v>3714</v>
      </c>
      <c r="I447" s="130"/>
    </row>
    <row r="448" spans="1:9" ht="15" customHeight="1">
      <c r="A448" s="293">
        <v>45189</v>
      </c>
      <c r="B448" s="293" t="s">
        <v>2295</v>
      </c>
      <c r="C448" s="293" t="s">
        <v>3809</v>
      </c>
      <c r="D448" s="293" t="str">
        <f t="shared" si="6"/>
        <v>45189 MEĐUNARODNI CENTAR ZA PODVODNU ARHEOLOGIJU</v>
      </c>
      <c r="E448" s="293" t="s">
        <v>3864</v>
      </c>
      <c r="F448" s="293" t="s">
        <v>2296</v>
      </c>
      <c r="G448" s="293" t="s">
        <v>3714</v>
      </c>
      <c r="I448" s="130"/>
    </row>
    <row r="449" spans="1:9" ht="15" customHeight="1">
      <c r="A449" s="293">
        <v>45228</v>
      </c>
      <c r="B449" s="293" t="s">
        <v>2315</v>
      </c>
      <c r="C449" s="293" t="s">
        <v>3878</v>
      </c>
      <c r="D449" s="293" t="str">
        <f t="shared" si="6"/>
        <v>45228 AGENCIJA ZA SIGURNOST ŽELJEZNIČKOG PROMETA</v>
      </c>
      <c r="E449" s="293" t="s">
        <v>3880</v>
      </c>
      <c r="F449" s="293" t="s">
        <v>2316</v>
      </c>
      <c r="G449" s="293" t="s">
        <v>3714</v>
      </c>
      <c r="I449" s="130"/>
    </row>
    <row r="450" spans="1:9" ht="15" customHeight="1">
      <c r="A450" s="293">
        <v>45902</v>
      </c>
      <c r="B450" s="293" t="s">
        <v>2322</v>
      </c>
      <c r="C450" s="293" t="s">
        <v>3878</v>
      </c>
      <c r="D450" s="293" t="str">
        <f t="shared" ref="D450:D513" si="7">A450&amp;" "&amp;B450</f>
        <v>45902 HRVATSKA REGULATORNA AGENCIJA ZA MREŽNE DJELATNOSTI</v>
      </c>
      <c r="E450" s="293" t="s">
        <v>3882</v>
      </c>
      <c r="F450" s="293" t="s">
        <v>2323</v>
      </c>
      <c r="G450" s="293" t="s">
        <v>3714</v>
      </c>
      <c r="I450" s="130"/>
    </row>
    <row r="451" spans="1:9" ht="15" customHeight="1">
      <c r="A451" s="293">
        <v>45927</v>
      </c>
      <c r="B451" s="293" t="s">
        <v>2298</v>
      </c>
      <c r="C451" s="293" t="s">
        <v>3869</v>
      </c>
      <c r="D451" s="293" t="str">
        <f t="shared" si="7"/>
        <v>45927 AGENCIJA ZA PLAĆANJA U POLJOPRIVREDI, RIBARSTVU I RURALNOM RAZVOJU</v>
      </c>
      <c r="E451" s="293" t="s">
        <v>3870</v>
      </c>
      <c r="F451" s="293" t="s">
        <v>2299</v>
      </c>
      <c r="G451" s="293" t="s">
        <v>3714</v>
      </c>
      <c r="I451" s="130"/>
    </row>
    <row r="452" spans="1:9" ht="15" customHeight="1">
      <c r="A452" s="293">
        <v>45978</v>
      </c>
      <c r="B452" s="293" t="s">
        <v>2563</v>
      </c>
      <c r="C452" s="293" t="s">
        <v>4324</v>
      </c>
      <c r="D452" s="293" t="str">
        <f t="shared" si="7"/>
        <v>45978 PRAVOSUDNA AKADEMIJA</v>
      </c>
      <c r="E452" s="293" t="s">
        <v>2564</v>
      </c>
      <c r="F452" s="293" t="s">
        <v>2565</v>
      </c>
      <c r="G452" s="293" t="s">
        <v>3714</v>
      </c>
      <c r="I452" s="130"/>
    </row>
    <row r="453" spans="1:9" ht="15" customHeight="1">
      <c r="A453" s="293">
        <v>45986</v>
      </c>
      <c r="B453" s="293" t="s">
        <v>2457</v>
      </c>
      <c r="C453" s="293" t="s">
        <v>4118</v>
      </c>
      <c r="D453" s="293" t="str">
        <f t="shared" si="7"/>
        <v>45986 CENTAR ZA REHABILITACIJU KOMAREVO</v>
      </c>
      <c r="E453" s="293" t="s">
        <v>4184</v>
      </c>
      <c r="F453" s="293" t="s">
        <v>2458</v>
      </c>
      <c r="G453" s="293" t="s">
        <v>3714</v>
      </c>
      <c r="I453" s="130"/>
    </row>
    <row r="454" spans="1:9" ht="15" customHeight="1">
      <c r="A454" s="293">
        <v>46028</v>
      </c>
      <c r="B454" s="293" t="s">
        <v>2146</v>
      </c>
      <c r="C454" s="293" t="s">
        <v>3712</v>
      </c>
      <c r="D454" s="293" t="str">
        <f t="shared" si="7"/>
        <v>46028 URED PREDSJEDNICE REPUBLIKE HRVATSKE PO PRESTANKU OBNAŠANJA DUŽNOSTI</v>
      </c>
      <c r="E454" s="293" t="s">
        <v>3760</v>
      </c>
      <c r="F454" s="293" t="s">
        <v>2147</v>
      </c>
      <c r="G454" s="293" t="s">
        <v>3714</v>
      </c>
      <c r="I454" s="130"/>
    </row>
    <row r="455" spans="1:9" ht="15" customHeight="1">
      <c r="A455" s="293">
        <v>46052</v>
      </c>
      <c r="B455" s="293" t="s">
        <v>2519</v>
      </c>
      <c r="C455" s="293" t="s">
        <v>4118</v>
      </c>
      <c r="D455" s="293" t="str">
        <f t="shared" si="7"/>
        <v>46052 DOM ZA STARIJE OSOBE OKLAJ</v>
      </c>
      <c r="E455" s="293" t="s">
        <v>4201</v>
      </c>
      <c r="F455" s="293" t="s">
        <v>2520</v>
      </c>
      <c r="G455" s="293" t="s">
        <v>3714</v>
      </c>
      <c r="I455" s="130"/>
    </row>
    <row r="456" spans="1:9" ht="15" customHeight="1">
      <c r="A456" s="293">
        <v>46173</v>
      </c>
      <c r="B456" s="293" t="s">
        <v>616</v>
      </c>
      <c r="C456" s="293" t="s">
        <v>3935</v>
      </c>
      <c r="D456" s="293" t="str">
        <f t="shared" si="7"/>
        <v>46173 AGENCIJA ZA STRUKOVNO OBRAZOVANJE I OBRAZOVANJE ODRASLIH</v>
      </c>
      <c r="E456" s="293" t="s">
        <v>4107</v>
      </c>
      <c r="F456" s="293" t="s">
        <v>617</v>
      </c>
      <c r="G456" s="293" t="s">
        <v>3714</v>
      </c>
      <c r="I456" s="130"/>
    </row>
    <row r="457" spans="1:9" ht="15" customHeight="1">
      <c r="A457" s="293">
        <v>46237</v>
      </c>
      <c r="B457" s="293" t="s">
        <v>2393</v>
      </c>
      <c r="C457" s="293" t="s">
        <v>3888</v>
      </c>
      <c r="D457" s="293" t="str">
        <f t="shared" si="7"/>
        <v>46237 HRVATSKA AGENCIJA ZA MALO GOSPODARSTVO, INOVACIJE I INVESTICIJE</v>
      </c>
      <c r="E457" s="293" t="s">
        <v>3893</v>
      </c>
      <c r="F457" s="293" t="s">
        <v>2394</v>
      </c>
      <c r="G457" s="293" t="s">
        <v>3714</v>
      </c>
      <c r="I457" s="130"/>
    </row>
    <row r="458" spans="1:9" ht="15" customHeight="1">
      <c r="A458" s="293">
        <v>46366</v>
      </c>
      <c r="B458" s="293" t="s">
        <v>2305</v>
      </c>
      <c r="C458" s="293" t="s">
        <v>3874</v>
      </c>
      <c r="D458" s="293" t="str">
        <f t="shared" si="7"/>
        <v>46366 FOND ZA OBNOVU I RAZVOJ GRADA VUKOVARA</v>
      </c>
      <c r="E458" s="293" t="s">
        <v>3875</v>
      </c>
      <c r="F458" s="293" t="s">
        <v>2306</v>
      </c>
      <c r="G458" s="293" t="s">
        <v>3714</v>
      </c>
      <c r="I458" s="130"/>
    </row>
    <row r="459" spans="1:9" ht="15" customHeight="1">
      <c r="A459" s="293">
        <v>46420</v>
      </c>
      <c r="B459" s="293" t="s">
        <v>2842</v>
      </c>
      <c r="C459" s="293" t="s">
        <v>4324</v>
      </c>
      <c r="D459" s="293" t="str">
        <f t="shared" si="7"/>
        <v>46420 DRŽAVNA ŠKOLA ZA JAVNU UPRAVU</v>
      </c>
      <c r="E459" s="293" t="s">
        <v>4325</v>
      </c>
      <c r="F459" s="293" t="s">
        <v>2843</v>
      </c>
      <c r="G459" s="293" t="s">
        <v>3714</v>
      </c>
      <c r="I459" s="130"/>
    </row>
    <row r="460" spans="1:9" ht="15" customHeight="1">
      <c r="A460" s="293">
        <v>46614</v>
      </c>
      <c r="B460" s="293" t="s">
        <v>2582</v>
      </c>
      <c r="C460" s="293" t="s">
        <v>4324</v>
      </c>
      <c r="D460" s="293" t="str">
        <f t="shared" si="7"/>
        <v>46614 ODGOJNI ZAVOD U POŽEGI</v>
      </c>
      <c r="E460" s="293" t="s">
        <v>4348</v>
      </c>
      <c r="F460" s="293" t="s">
        <v>2583</v>
      </c>
      <c r="G460" s="293" t="s">
        <v>3714</v>
      </c>
      <c r="I460" s="130"/>
    </row>
    <row r="461" spans="1:9" ht="15" customHeight="1">
      <c r="A461" s="293">
        <v>46841</v>
      </c>
      <c r="B461" s="293" t="s">
        <v>2719</v>
      </c>
      <c r="C461" s="293" t="s">
        <v>4324</v>
      </c>
      <c r="D461" s="293" t="str">
        <f t="shared" si="7"/>
        <v>46841 OPĆINSKI RADNI SUD U ZAGREBU</v>
      </c>
      <c r="E461" s="293" t="s">
        <v>4414</v>
      </c>
      <c r="F461" s="293" t="s">
        <v>2720</v>
      </c>
      <c r="G461" s="293" t="s">
        <v>3714</v>
      </c>
      <c r="I461" s="130"/>
    </row>
    <row r="462" spans="1:9" ht="15" customHeight="1">
      <c r="A462" s="293">
        <v>47037</v>
      </c>
      <c r="B462" s="293" t="s">
        <v>2201</v>
      </c>
      <c r="C462" s="293" t="s">
        <v>3712</v>
      </c>
      <c r="D462" s="293" t="str">
        <f t="shared" si="7"/>
        <v>47037 MINISTARSTVO HRVATSKIH BRANITELJA</v>
      </c>
      <c r="E462" s="293" t="s">
        <v>3727</v>
      </c>
      <c r="F462" s="293" t="s">
        <v>2202</v>
      </c>
      <c r="G462" s="293" t="s">
        <v>3714</v>
      </c>
      <c r="I462" s="130"/>
    </row>
    <row r="463" spans="1:9" ht="15" customHeight="1">
      <c r="A463" s="293">
        <v>47053</v>
      </c>
      <c r="B463" s="293" t="s">
        <v>3738</v>
      </c>
      <c r="C463" s="293" t="s">
        <v>3712</v>
      </c>
      <c r="D463" s="293" t="str">
        <f t="shared" si="7"/>
        <v>47053 MINISTARSTVO GOSPODARSTVA</v>
      </c>
      <c r="E463" s="293" t="s">
        <v>3739</v>
      </c>
      <c r="F463" s="293" t="s">
        <v>2359</v>
      </c>
      <c r="G463" s="293" t="s">
        <v>3714</v>
      </c>
      <c r="H463" s="134"/>
      <c r="I463" s="130"/>
    </row>
    <row r="464" spans="1:9" ht="15" customHeight="1">
      <c r="A464" s="293">
        <v>47061</v>
      </c>
      <c r="B464" s="293" t="s">
        <v>2353</v>
      </c>
      <c r="C464" s="293" t="s">
        <v>3712</v>
      </c>
      <c r="D464" s="293" t="str">
        <f t="shared" si="7"/>
        <v>47061 MINISTARSTVO PROSTORNOGA UREĐENJA, GRADITELJSTVA I DRŽAVNE IMOVINE</v>
      </c>
      <c r="E464" s="293" t="s">
        <v>3737</v>
      </c>
      <c r="F464" s="293" t="s">
        <v>2354</v>
      </c>
      <c r="G464" s="293" t="s">
        <v>3714</v>
      </c>
      <c r="I464" s="130"/>
    </row>
    <row r="465" spans="1:9" ht="15" customHeight="1">
      <c r="A465" s="293">
        <v>47096</v>
      </c>
      <c r="B465" s="293" t="s">
        <v>3742</v>
      </c>
      <c r="C465" s="293" t="s">
        <v>3712</v>
      </c>
      <c r="D465" s="293" t="str">
        <f t="shared" si="7"/>
        <v>47096 MINISTARSTVO RADA, MIROVINSKOGA SUSTAVA, OBITELJI I SOCIJALNE POLITIKE</v>
      </c>
      <c r="E465" s="293" t="s">
        <v>3743</v>
      </c>
      <c r="F465" s="293" t="s">
        <v>2399</v>
      </c>
      <c r="G465" s="293" t="s">
        <v>3714</v>
      </c>
      <c r="I465" s="130"/>
    </row>
    <row r="466" spans="1:9" ht="15" customHeight="1">
      <c r="A466" s="293">
        <v>47107</v>
      </c>
      <c r="B466" s="293" t="s">
        <v>2526</v>
      </c>
      <c r="C466" s="293" t="s">
        <v>3712</v>
      </c>
      <c r="D466" s="293" t="str">
        <f t="shared" si="7"/>
        <v>47107 MINISTARSTVO ZDRAVSTVA</v>
      </c>
      <c r="E466" s="293" t="s">
        <v>3745</v>
      </c>
      <c r="F466" s="293" t="s">
        <v>2527</v>
      </c>
      <c r="G466" s="293" t="s">
        <v>3714</v>
      </c>
      <c r="I466" s="130"/>
    </row>
    <row r="467" spans="1:9" ht="15" customHeight="1">
      <c r="A467" s="293">
        <v>47123</v>
      </c>
      <c r="B467" s="293" t="s">
        <v>3734</v>
      </c>
      <c r="C467" s="293" t="s">
        <v>3712</v>
      </c>
      <c r="D467" s="293" t="str">
        <f t="shared" si="7"/>
        <v>47123 MINISTARSTVO REGIONALNOGA RAZVOJA I FONDOVA EUROPSKE UNIJE</v>
      </c>
      <c r="E467" s="293" t="s">
        <v>3735</v>
      </c>
      <c r="F467" s="293" t="s">
        <v>2304</v>
      </c>
      <c r="G467" s="293" t="s">
        <v>3714</v>
      </c>
      <c r="I467" s="130"/>
    </row>
    <row r="468" spans="1:9" ht="15" customHeight="1">
      <c r="A468" s="293">
        <v>47131</v>
      </c>
      <c r="B468" s="293" t="s">
        <v>3887</v>
      </c>
      <c r="C468" s="293" t="s">
        <v>3888</v>
      </c>
      <c r="D468" s="293" t="str">
        <f t="shared" si="7"/>
        <v>47131 MINISTARSTVO GOSPODARSTVA  - RAVNATELJSTVO ZA ROBNE ZALIHE</v>
      </c>
      <c r="E468" s="293" t="s">
        <v>3739</v>
      </c>
      <c r="F468" s="293" t="s">
        <v>2359</v>
      </c>
      <c r="G468" s="293" t="s">
        <v>3714</v>
      </c>
      <c r="I468" s="130"/>
    </row>
    <row r="469" spans="1:9" ht="15" customHeight="1">
      <c r="A469" s="293">
        <v>47140</v>
      </c>
      <c r="B469" s="293" t="s">
        <v>2616</v>
      </c>
      <c r="C469" s="293" t="s">
        <v>4324</v>
      </c>
      <c r="D469" s="293" t="str">
        <f t="shared" si="7"/>
        <v>47140 UPRAVNI SUD U OSIJEKU</v>
      </c>
      <c r="E469" s="293" t="s">
        <v>4360</v>
      </c>
      <c r="F469" s="293" t="s">
        <v>2617</v>
      </c>
      <c r="G469" s="293" t="s">
        <v>3714</v>
      </c>
      <c r="I469" s="130"/>
    </row>
    <row r="470" spans="1:9" ht="15" customHeight="1">
      <c r="A470" s="293">
        <v>47158</v>
      </c>
      <c r="B470" s="293" t="s">
        <v>2618</v>
      </c>
      <c r="C470" s="293" t="s">
        <v>4324</v>
      </c>
      <c r="D470" s="293" t="str">
        <f t="shared" si="7"/>
        <v>47158 UPRAVNI SUD U RIJECI</v>
      </c>
      <c r="E470" s="293" t="s">
        <v>4361</v>
      </c>
      <c r="F470" s="293" t="s">
        <v>2619</v>
      </c>
      <c r="G470" s="293" t="s">
        <v>3714</v>
      </c>
      <c r="I470" s="130"/>
    </row>
    <row r="471" spans="1:9" ht="15" customHeight="1">
      <c r="A471" s="293">
        <v>47199</v>
      </c>
      <c r="B471" s="293" t="s">
        <v>2622</v>
      </c>
      <c r="C471" s="293" t="s">
        <v>4324</v>
      </c>
      <c r="D471" s="293" t="str">
        <f t="shared" si="7"/>
        <v>47199 UPRAVNI SUD U ZAGREBU</v>
      </c>
      <c r="E471" s="293" t="s">
        <v>4363</v>
      </c>
      <c r="F471" s="293" t="s">
        <v>2623</v>
      </c>
      <c r="G471" s="293" t="s">
        <v>3714</v>
      </c>
      <c r="I471" s="130"/>
    </row>
    <row r="472" spans="1:9" ht="15" customHeight="1">
      <c r="A472" s="293">
        <v>47203</v>
      </c>
      <c r="B472" s="293" t="s">
        <v>2620</v>
      </c>
      <c r="C472" s="293" t="s">
        <v>4324</v>
      </c>
      <c r="D472" s="293" t="str">
        <f t="shared" si="7"/>
        <v>47203 UPRAVNI SUD U SPLITU</v>
      </c>
      <c r="E472" s="293" t="s">
        <v>4362</v>
      </c>
      <c r="F472" s="293" t="s">
        <v>2621</v>
      </c>
      <c r="G472" s="293" t="s">
        <v>3714</v>
      </c>
      <c r="I472" s="130"/>
    </row>
    <row r="473" spans="1:9" ht="15" customHeight="1">
      <c r="A473" s="293">
        <v>47287</v>
      </c>
      <c r="B473" s="293" t="s">
        <v>2626</v>
      </c>
      <c r="C473" s="293" t="s">
        <v>4324</v>
      </c>
      <c r="D473" s="293" t="str">
        <f t="shared" si="7"/>
        <v>47287 DRŽAVNO ODVJETNIČKO VIJEĆE</v>
      </c>
      <c r="E473" s="293" t="s">
        <v>4365</v>
      </c>
      <c r="F473" s="293" t="s">
        <v>2627</v>
      </c>
      <c r="G473" s="293" t="s">
        <v>3714</v>
      </c>
      <c r="I473" s="130"/>
    </row>
    <row r="474" spans="1:9" ht="15" customHeight="1">
      <c r="A474" s="293">
        <v>47295</v>
      </c>
      <c r="B474" s="293" t="s">
        <v>2628</v>
      </c>
      <c r="C474" s="293" t="s">
        <v>4324</v>
      </c>
      <c r="D474" s="293" t="str">
        <f t="shared" si="7"/>
        <v>47295 DRŽAVNO SUDBENO VIJEĆE</v>
      </c>
      <c r="E474" s="293" t="s">
        <v>4366</v>
      </c>
      <c r="F474" s="293" t="s">
        <v>2629</v>
      </c>
      <c r="G474" s="293" t="s">
        <v>3714</v>
      </c>
      <c r="I474" s="130"/>
    </row>
    <row r="475" spans="1:9" ht="15" customHeight="1">
      <c r="A475" s="293">
        <v>47334</v>
      </c>
      <c r="B475" s="293" t="s">
        <v>2183</v>
      </c>
      <c r="C475" s="293" t="s">
        <v>3712</v>
      </c>
      <c r="D475" s="293" t="str">
        <f t="shared" si="7"/>
        <v>47334 SREDIŠNJI DRŽAVNI URED ZA SREDIŠNJU JAVNU NABAVU</v>
      </c>
      <c r="E475" s="293" t="s">
        <v>3722</v>
      </c>
      <c r="F475" s="293" t="s">
        <v>2184</v>
      </c>
      <c r="G475" s="293" t="s">
        <v>3714</v>
      </c>
      <c r="I475" s="130"/>
    </row>
    <row r="476" spans="1:9" ht="15" customHeight="1">
      <c r="A476" s="293">
        <v>47406</v>
      </c>
      <c r="B476" s="293" t="s">
        <v>3775</v>
      </c>
      <c r="C476" s="293" t="s">
        <v>3772</v>
      </c>
      <c r="D476" s="293" t="str">
        <f t="shared" si="7"/>
        <v>47406 URED ZASTUPNIKA REPUBLIKE HRVATSKE PRED EUROPSKIM SUDOM ZA LJUDSKA PRAVA</v>
      </c>
      <c r="E476" s="293" t="s">
        <v>3776</v>
      </c>
      <c r="F476" s="293" t="s">
        <v>2159</v>
      </c>
      <c r="G476" s="293" t="s">
        <v>3714</v>
      </c>
      <c r="I476" s="130"/>
    </row>
    <row r="477" spans="1:9" s="131" customFormat="1" ht="15" customHeight="1">
      <c r="A477" s="293">
        <v>47422</v>
      </c>
      <c r="B477" s="293" t="s">
        <v>3785</v>
      </c>
      <c r="C477" s="293" t="s">
        <v>3772</v>
      </c>
      <c r="D477" s="293" t="str">
        <f t="shared" si="7"/>
        <v>47422 URED ZA LJUDSKA PRAVA I PRAVA NACIONALNIH MANJINA</v>
      </c>
      <c r="E477" s="293" t="s">
        <v>3786</v>
      </c>
      <c r="F477" s="293" t="s">
        <v>2170</v>
      </c>
      <c r="G477" s="293" t="s">
        <v>3714</v>
      </c>
      <c r="I477" s="130"/>
    </row>
    <row r="478" spans="1:9" ht="15" customHeight="1">
      <c r="A478" s="293">
        <v>47439</v>
      </c>
      <c r="B478" s="293" t="s">
        <v>2187</v>
      </c>
      <c r="C478" s="293" t="s">
        <v>3712</v>
      </c>
      <c r="D478" s="293" t="str">
        <f t="shared" si="7"/>
        <v>47439 SREDIŠNJI DRŽAVNI URED ZA HRVATE IZVAN REPUBLIKE HRVATSKE</v>
      </c>
      <c r="E478" s="293" t="s">
        <v>3724</v>
      </c>
      <c r="F478" s="293" t="s">
        <v>2188</v>
      </c>
      <c r="G478" s="293" t="s">
        <v>3714</v>
      </c>
      <c r="I478" s="130"/>
    </row>
    <row r="479" spans="1:9" ht="15" customHeight="1">
      <c r="A479" s="293">
        <v>47668</v>
      </c>
      <c r="B479" s="293" t="s">
        <v>2566</v>
      </c>
      <c r="C479" s="293" t="s">
        <v>4324</v>
      </c>
      <c r="D479" s="293" t="str">
        <f t="shared" si="7"/>
        <v>47668 CENTAR ZA DIJAGNOSTIKU U ZAGREBU</v>
      </c>
      <c r="E479" s="293" t="s">
        <v>2567</v>
      </c>
      <c r="F479" s="293" t="s">
        <v>4347</v>
      </c>
      <c r="G479" s="293" t="s">
        <v>3714</v>
      </c>
      <c r="I479" s="130"/>
    </row>
    <row r="480" spans="1:9" ht="15" customHeight="1">
      <c r="A480" s="293">
        <v>47852</v>
      </c>
      <c r="B480" s="293" t="s">
        <v>2209</v>
      </c>
      <c r="C480" s="293" t="s">
        <v>3712</v>
      </c>
      <c r="D480" s="293" t="str">
        <f t="shared" si="7"/>
        <v>47852 POVJERENSTVO ZA ODLUČIVANJE O SUKOBU INTERESA</v>
      </c>
      <c r="E480" s="293" t="s">
        <v>3730</v>
      </c>
      <c r="F480" s="293" t="s">
        <v>2210</v>
      </c>
      <c r="G480" s="293" t="s">
        <v>3714</v>
      </c>
      <c r="I480" s="130"/>
    </row>
    <row r="481" spans="1:9" ht="15" customHeight="1">
      <c r="A481" s="293">
        <v>47893</v>
      </c>
      <c r="B481" s="293" t="s">
        <v>2542</v>
      </c>
      <c r="C481" s="293" t="s">
        <v>4241</v>
      </c>
      <c r="D481" s="293" t="str">
        <f t="shared" si="7"/>
        <v>47893 KLINIKA ZA DJEČJE BOLESTI ZAGREB</v>
      </c>
      <c r="E481" s="293" t="s">
        <v>4253</v>
      </c>
      <c r="F481" s="293" t="s">
        <v>2543</v>
      </c>
      <c r="G481" s="293" t="s">
        <v>3714</v>
      </c>
      <c r="I481" s="130"/>
    </row>
    <row r="482" spans="1:9" ht="15" customHeight="1">
      <c r="A482" s="293">
        <v>47908</v>
      </c>
      <c r="B482" s="293" t="s">
        <v>2277</v>
      </c>
      <c r="C482" s="293" t="s">
        <v>3809</v>
      </c>
      <c r="D482" s="293" t="str">
        <f t="shared" si="7"/>
        <v>47908 MUZEJ VUČEDOLSKE KULTURE</v>
      </c>
      <c r="E482" s="293" t="s">
        <v>3851</v>
      </c>
      <c r="F482" s="293" t="s">
        <v>2278</v>
      </c>
      <c r="G482" s="293" t="s">
        <v>3714</v>
      </c>
      <c r="I482" s="130"/>
    </row>
    <row r="483" spans="1:9" ht="15" customHeight="1">
      <c r="A483" s="293">
        <v>48023</v>
      </c>
      <c r="B483" s="293" t="s">
        <v>345</v>
      </c>
      <c r="C483" s="293" t="s">
        <v>3935</v>
      </c>
      <c r="D483" s="293" t="str">
        <f t="shared" si="7"/>
        <v>48023 SVEUČILIŠTE U RIJECI - FAKULTET ZDRAVSTVENIH STUDIJA U RIJECI</v>
      </c>
      <c r="E483" s="293" t="s">
        <v>347</v>
      </c>
      <c r="F483" s="293" t="s">
        <v>348</v>
      </c>
      <c r="G483" s="293" t="s">
        <v>3714</v>
      </c>
      <c r="I483" s="130"/>
    </row>
    <row r="484" spans="1:9" ht="15" customHeight="1">
      <c r="A484" s="293">
        <v>48031</v>
      </c>
      <c r="B484" s="293" t="s">
        <v>2312</v>
      </c>
      <c r="C484" s="293" t="s">
        <v>3878</v>
      </c>
      <c r="D484" s="293" t="str">
        <f t="shared" si="7"/>
        <v>48031 AGENCIJA ZA ISTRAŽIVANJE NESREĆA U ZRAČNOM, POMORSKOM I ŽELJEZNIČKOM PROMETU</v>
      </c>
      <c r="E484" s="293" t="s">
        <v>2313</v>
      </c>
      <c r="F484" s="293" t="s">
        <v>2314</v>
      </c>
      <c r="G484" s="293" t="s">
        <v>3714</v>
      </c>
      <c r="I484" s="130"/>
    </row>
    <row r="485" spans="1:9" ht="15" customHeight="1">
      <c r="A485" s="293">
        <v>48066</v>
      </c>
      <c r="B485" s="293" t="s">
        <v>2171</v>
      </c>
      <c r="C485" s="293" t="s">
        <v>3772</v>
      </c>
      <c r="D485" s="293" t="str">
        <f t="shared" si="7"/>
        <v>48066 URED KOMISIJE ZA ODNOSE S VJERSKIM ZAJEDNICAMA</v>
      </c>
      <c r="E485" s="293" t="s">
        <v>2172</v>
      </c>
      <c r="F485" s="293" t="s">
        <v>2173</v>
      </c>
      <c r="G485" s="293" t="s">
        <v>3714</v>
      </c>
      <c r="I485" s="130"/>
    </row>
    <row r="486" spans="1:9" ht="15" customHeight="1">
      <c r="A486" s="293">
        <v>48103</v>
      </c>
      <c r="B486" s="293" t="s">
        <v>2302</v>
      </c>
      <c r="C486" s="293" t="s">
        <v>3869</v>
      </c>
      <c r="D486" s="293" t="str">
        <f t="shared" si="7"/>
        <v>48103 DRŽAVNA ERGELA ĐAKOVO I LIPIK</v>
      </c>
      <c r="E486" s="293" t="s">
        <v>3872</v>
      </c>
      <c r="F486" s="293" t="s">
        <v>2303</v>
      </c>
      <c r="G486" s="293" t="s">
        <v>3714</v>
      </c>
      <c r="I486" s="130"/>
    </row>
    <row r="487" spans="1:9" ht="15" customHeight="1">
      <c r="A487" s="293">
        <v>48226</v>
      </c>
      <c r="B487" s="293" t="s">
        <v>2860</v>
      </c>
      <c r="C487" s="293" t="s">
        <v>3712</v>
      </c>
      <c r="D487" s="293" t="str">
        <f t="shared" si="7"/>
        <v>48226 POVJERENIK ZA INFORMIRANJE</v>
      </c>
      <c r="E487" s="293" t="s">
        <v>3758</v>
      </c>
      <c r="F487" s="293" t="s">
        <v>3759</v>
      </c>
      <c r="G487" s="293" t="s">
        <v>3714</v>
      </c>
      <c r="I487" s="130"/>
    </row>
    <row r="488" spans="1:9" ht="15" customHeight="1">
      <c r="A488" s="293">
        <v>48242</v>
      </c>
      <c r="B488" s="293" t="s">
        <v>2400</v>
      </c>
      <c r="C488" s="293" t="s">
        <v>4118</v>
      </c>
      <c r="D488" s="293" t="str">
        <f t="shared" si="7"/>
        <v>48242 ZAVOD ZA VJEŠTAČENJE, PROFESIONALNU REHABILITACIJU I ZAPOŠLJAVANJE OSOBA S INVALIDITETOM</v>
      </c>
      <c r="E488" s="293" t="s">
        <v>4119</v>
      </c>
      <c r="F488" s="293" t="s">
        <v>2401</v>
      </c>
      <c r="G488" s="293" t="s">
        <v>3714</v>
      </c>
      <c r="I488" s="130"/>
    </row>
    <row r="489" spans="1:9" ht="15" customHeight="1">
      <c r="A489" s="293">
        <v>48267</v>
      </c>
      <c r="B489" s="293" t="s">
        <v>298</v>
      </c>
      <c r="C489" s="293" t="s">
        <v>3935</v>
      </c>
      <c r="D489" s="293" t="str">
        <f t="shared" si="7"/>
        <v>48267 SVEUČILIŠTE SJEVER</v>
      </c>
      <c r="E489" s="293" t="s">
        <v>4014</v>
      </c>
      <c r="F489" s="293" t="s">
        <v>300</v>
      </c>
      <c r="G489" s="293" t="s">
        <v>3714</v>
      </c>
      <c r="I489" s="130"/>
    </row>
    <row r="490" spans="1:9" ht="15" customHeight="1">
      <c r="A490" s="293">
        <v>48314</v>
      </c>
      <c r="B490" s="293" t="s">
        <v>2203</v>
      </c>
      <c r="C490" s="293" t="s">
        <v>3803</v>
      </c>
      <c r="D490" s="293" t="str">
        <f t="shared" si="7"/>
        <v>48314 JAVNA USTANOVA MEMORIJALNI CENTAR DOMOVINSKOG RATA VUKOVAR</v>
      </c>
      <c r="E490" s="293" t="s">
        <v>3804</v>
      </c>
      <c r="F490" s="293" t="s">
        <v>2204</v>
      </c>
      <c r="G490" s="293" t="s">
        <v>3714</v>
      </c>
      <c r="I490" s="130"/>
    </row>
    <row r="491" spans="1:9" ht="15" customHeight="1">
      <c r="A491" s="293">
        <v>48402</v>
      </c>
      <c r="B491" s="293" t="s">
        <v>2433</v>
      </c>
      <c r="C491" s="293" t="s">
        <v>4118</v>
      </c>
      <c r="D491" s="293" t="str">
        <f t="shared" si="7"/>
        <v>48402 CENTAR ZA POSEBNO SKRBNIŠTVO</v>
      </c>
      <c r="E491" s="293" t="s">
        <v>4205</v>
      </c>
      <c r="F491" s="293" t="s">
        <v>2434</v>
      </c>
      <c r="G491" s="293" t="s">
        <v>3714</v>
      </c>
      <c r="I491" s="130"/>
    </row>
    <row r="492" spans="1:9" ht="15" customHeight="1">
      <c r="A492" s="293">
        <v>48710</v>
      </c>
      <c r="B492" s="293" t="s">
        <v>2205</v>
      </c>
      <c r="C492" s="293" t="s">
        <v>3803</v>
      </c>
      <c r="D492" s="293" t="str">
        <f t="shared" si="7"/>
        <v>48710 DOM HRVATSKIH VETERANA</v>
      </c>
      <c r="E492" s="293" t="s">
        <v>3805</v>
      </c>
      <c r="F492" s="293" t="s">
        <v>2206</v>
      </c>
      <c r="G492" s="293" t="s">
        <v>3714</v>
      </c>
      <c r="I492" s="130"/>
    </row>
    <row r="493" spans="1:9" ht="15" customHeight="1">
      <c r="A493" s="293">
        <v>48752</v>
      </c>
      <c r="B493" s="293" t="s">
        <v>2669</v>
      </c>
      <c r="C493" s="293" t="s">
        <v>4324</v>
      </c>
      <c r="D493" s="293" t="str">
        <f t="shared" si="7"/>
        <v>48752 TRGOVAČKI SUD U PAZINU</v>
      </c>
      <c r="E493" s="293" t="s">
        <v>4389</v>
      </c>
      <c r="F493" s="293" t="s">
        <v>2670</v>
      </c>
      <c r="G493" s="293" t="s">
        <v>3714</v>
      </c>
      <c r="I493" s="130"/>
    </row>
    <row r="494" spans="1:9" ht="15" customHeight="1">
      <c r="A494" s="293">
        <v>48769</v>
      </c>
      <c r="B494" s="293" t="s">
        <v>2748</v>
      </c>
      <c r="C494" s="293" t="s">
        <v>4324</v>
      </c>
      <c r="D494" s="293" t="str">
        <f t="shared" si="7"/>
        <v>48769 OPĆINSKI SUD U NOVOM ZAGREBU</v>
      </c>
      <c r="E494" s="293" t="s">
        <v>4409</v>
      </c>
      <c r="F494" s="293" t="s">
        <v>2749</v>
      </c>
      <c r="G494" s="293" t="s">
        <v>3714</v>
      </c>
      <c r="I494" s="130"/>
    </row>
    <row r="495" spans="1:9" ht="15" customHeight="1">
      <c r="A495" s="293">
        <v>48785</v>
      </c>
      <c r="B495" s="293" t="s">
        <v>2801</v>
      </c>
      <c r="C495" s="293" t="s">
        <v>4324</v>
      </c>
      <c r="D495" s="293" t="str">
        <f t="shared" si="7"/>
        <v>48785 OPĆINSKO DRŽAVNO ODVJETNIŠTVO U NOVOM ZAGREBU</v>
      </c>
      <c r="E495" s="293" t="s">
        <v>4454</v>
      </c>
      <c r="F495" s="293" t="s">
        <v>2802</v>
      </c>
      <c r="G495" s="293" t="s">
        <v>3714</v>
      </c>
      <c r="I495" s="130"/>
    </row>
    <row r="496" spans="1:9" ht="15" customHeight="1">
      <c r="A496" s="293">
        <v>48865</v>
      </c>
      <c r="B496" s="293" t="s">
        <v>2412</v>
      </c>
      <c r="C496" s="293" t="s">
        <v>4118</v>
      </c>
      <c r="D496" s="293" t="str">
        <f t="shared" si="7"/>
        <v>48865 CENTAR ZA PROFESIONALNU REHABILITACIJU ZAGREB</v>
      </c>
      <c r="E496" s="293" t="s">
        <v>2413</v>
      </c>
      <c r="F496" s="293" t="s">
        <v>4123</v>
      </c>
      <c r="G496" s="293" t="s">
        <v>3714</v>
      </c>
      <c r="I496" s="130"/>
    </row>
    <row r="497" spans="1:9" ht="15" customHeight="1">
      <c r="A497" s="293">
        <v>49059</v>
      </c>
      <c r="B497" s="293" t="s">
        <v>2408</v>
      </c>
      <c r="C497" s="293" t="s">
        <v>4118</v>
      </c>
      <c r="D497" s="293" t="str">
        <f t="shared" si="7"/>
        <v>49059 CENTAR ZA PROFESIONALNU REHABILITACIJU RIJEKA</v>
      </c>
      <c r="E497" s="293" t="s">
        <v>2409</v>
      </c>
      <c r="F497" s="293" t="s">
        <v>4125</v>
      </c>
      <c r="G497" s="293" t="s">
        <v>3714</v>
      </c>
      <c r="I497" s="130"/>
    </row>
    <row r="498" spans="1:9" ht="15" customHeight="1">
      <c r="A498" s="293">
        <v>49075</v>
      </c>
      <c r="B498" s="293" t="s">
        <v>2284</v>
      </c>
      <c r="C498" s="293" t="s">
        <v>3809</v>
      </c>
      <c r="D498" s="293" t="str">
        <f t="shared" si="7"/>
        <v>49075 AGENCIJA ZA ELEKTRONIČKE MEDIJE</v>
      </c>
      <c r="E498" s="293" t="s">
        <v>2285</v>
      </c>
      <c r="F498" s="293" t="s">
        <v>2286</v>
      </c>
      <c r="G498" s="293" t="s">
        <v>3714</v>
      </c>
      <c r="I498" s="130"/>
    </row>
    <row r="499" spans="1:9" ht="15" customHeight="1">
      <c r="A499" s="293">
        <v>49083</v>
      </c>
      <c r="B499" s="293" t="s">
        <v>2317</v>
      </c>
      <c r="C499" s="293" t="s">
        <v>3878</v>
      </c>
      <c r="D499" s="293" t="str">
        <f t="shared" si="7"/>
        <v>49083 HRVATSKA AGENCIJA ZA CIVILNO ZRAKOPLOVSTVO</v>
      </c>
      <c r="E499" s="293" t="s">
        <v>2318</v>
      </c>
      <c r="F499" s="293" t="s">
        <v>2319</v>
      </c>
      <c r="G499" s="293" t="s">
        <v>3714</v>
      </c>
      <c r="I499" s="130"/>
    </row>
    <row r="500" spans="1:9" ht="15" customHeight="1">
      <c r="A500" s="293">
        <v>49091</v>
      </c>
      <c r="B500" s="293" t="s">
        <v>2385</v>
      </c>
      <c r="C500" s="293" t="s">
        <v>3888</v>
      </c>
      <c r="D500" s="293" t="str">
        <f t="shared" si="7"/>
        <v>49091 HRVATSKA ENERGETSKA REGULATORNA AGENCIJA</v>
      </c>
      <c r="E500" s="293" t="s">
        <v>2386</v>
      </c>
      <c r="F500" s="293" t="s">
        <v>2387</v>
      </c>
      <c r="G500" s="293" t="s">
        <v>3714</v>
      </c>
      <c r="I500" s="130"/>
    </row>
    <row r="501" spans="1:9" ht="15" customHeight="1">
      <c r="A501" s="293">
        <v>49286</v>
      </c>
      <c r="B501" s="293" t="s">
        <v>2180</v>
      </c>
      <c r="C501" s="293" t="s">
        <v>3791</v>
      </c>
      <c r="D501" s="293" t="str">
        <f t="shared" si="7"/>
        <v>49286 ODBOR ZA STANDARDE FINANCIJSKOG IZVJEŠTAVANJA</v>
      </c>
      <c r="E501" s="293" t="s">
        <v>2181</v>
      </c>
      <c r="F501" s="293" t="s">
        <v>2182</v>
      </c>
      <c r="G501" s="293" t="s">
        <v>3714</v>
      </c>
      <c r="I501" s="130"/>
    </row>
    <row r="502" spans="1:9" ht="15" customHeight="1">
      <c r="A502" s="293">
        <v>49585</v>
      </c>
      <c r="B502" s="293" t="s">
        <v>2191</v>
      </c>
      <c r="C502" s="293" t="s">
        <v>3712</v>
      </c>
      <c r="D502" s="293" t="str">
        <f t="shared" si="7"/>
        <v>49585 SREDIŠNJI DRŽAVNI URED ZA RAZVOJ DIGITALNOG DRUŠTVA</v>
      </c>
      <c r="E502" s="293" t="s">
        <v>2192</v>
      </c>
      <c r="F502" s="293" t="s">
        <v>2193</v>
      </c>
      <c r="G502" s="293" t="s">
        <v>3714</v>
      </c>
      <c r="I502" s="130"/>
    </row>
    <row r="503" spans="1:9" ht="15" customHeight="1">
      <c r="A503" s="293">
        <v>49649</v>
      </c>
      <c r="B503" s="293" t="s">
        <v>2382</v>
      </c>
      <c r="C503" s="293" t="s">
        <v>3888</v>
      </c>
      <c r="D503" s="293" t="str">
        <f t="shared" si="7"/>
        <v>49649 AGENCIJA ZA UGLJIKOVODIKE</v>
      </c>
      <c r="E503" s="293" t="s">
        <v>2383</v>
      </c>
      <c r="F503" s="293" t="s">
        <v>2384</v>
      </c>
      <c r="G503" s="293" t="s">
        <v>3714</v>
      </c>
      <c r="I503" s="130"/>
    </row>
    <row r="504" spans="1:9" ht="15" customHeight="1">
      <c r="A504" s="293">
        <v>49729</v>
      </c>
      <c r="B504" s="293" t="s">
        <v>2410</v>
      </c>
      <c r="C504" s="293" t="s">
        <v>4118</v>
      </c>
      <c r="D504" s="293" t="str">
        <f t="shared" si="7"/>
        <v>49729 CENTAR ZA PROFESIONALNU REHABILITACIJU SPLIT</v>
      </c>
      <c r="E504" s="293" t="s">
        <v>2411</v>
      </c>
      <c r="F504" s="293" t="s">
        <v>4124</v>
      </c>
      <c r="G504" s="293" t="s">
        <v>3714</v>
      </c>
      <c r="I504" s="130"/>
    </row>
    <row r="505" spans="1:9" ht="15" customHeight="1">
      <c r="A505" s="293">
        <v>49796</v>
      </c>
      <c r="B505" s="293" t="s">
        <v>3973</v>
      </c>
      <c r="C505" s="293" t="s">
        <v>3935</v>
      </c>
      <c r="D505" s="293" t="str">
        <f t="shared" si="7"/>
        <v>49796 SVEUČILIŠTE J.J. STROSMAYERA U OSIJEKU - FAKULTET ZA DENTALNU MEDICINU I ZDRAVSTVO</v>
      </c>
      <c r="E505" s="293" t="s">
        <v>3974</v>
      </c>
      <c r="F505" s="293" t="s">
        <v>292</v>
      </c>
      <c r="G505" s="293" t="s">
        <v>3714</v>
      </c>
      <c r="I505" s="130"/>
    </row>
    <row r="506" spans="1:9" ht="15" customHeight="1">
      <c r="A506" s="293">
        <v>50090</v>
      </c>
      <c r="B506" s="293" t="s">
        <v>2252</v>
      </c>
      <c r="C506" s="293" t="s">
        <v>3809</v>
      </c>
      <c r="D506" s="293" t="str">
        <f t="shared" si="7"/>
        <v>50090 ARHEOLOŠKI MUZEJ OSIJEK</v>
      </c>
      <c r="E506" s="293" t="s">
        <v>3832</v>
      </c>
      <c r="F506" s="293" t="s">
        <v>2253</v>
      </c>
      <c r="G506" s="293" t="s">
        <v>3714</v>
      </c>
      <c r="I506" s="130"/>
    </row>
    <row r="507" spans="1:9" ht="15" customHeight="1">
      <c r="A507" s="293">
        <v>50215</v>
      </c>
      <c r="B507" s="293" t="s">
        <v>3940</v>
      </c>
      <c r="C507" s="293" t="s">
        <v>3935</v>
      </c>
      <c r="D507" s="293" t="str">
        <f t="shared" si="7"/>
        <v>50215 SVEUČILIŠTE JOSIPA JURJA STROSSMAYERA U OSIJEKU - AKADEMIJA ZA UMJETNOST I KULTURU U OSIJEKU</v>
      </c>
      <c r="E507" s="293" t="s">
        <v>3941</v>
      </c>
      <c r="F507" s="293" t="s">
        <v>1180</v>
      </c>
      <c r="G507" s="293" t="s">
        <v>3714</v>
      </c>
      <c r="I507" s="130"/>
    </row>
    <row r="508" spans="1:9" ht="15" customHeight="1">
      <c r="A508" s="293">
        <v>50395</v>
      </c>
      <c r="B508" s="293" t="s">
        <v>2575</v>
      </c>
      <c r="C508" s="293" t="s">
        <v>4324</v>
      </c>
      <c r="D508" s="293" t="str">
        <f t="shared" si="7"/>
        <v>50395 KAZNIONICA U POŽEGI</v>
      </c>
      <c r="E508" s="293" t="s">
        <v>4355</v>
      </c>
      <c r="F508" s="293" t="s">
        <v>2576</v>
      </c>
      <c r="G508" s="293" t="s">
        <v>3714</v>
      </c>
      <c r="I508" s="130"/>
    </row>
    <row r="509" spans="1:9" ht="15" customHeight="1">
      <c r="A509" s="293">
        <v>50400</v>
      </c>
      <c r="B509" s="293" t="s">
        <v>2592</v>
      </c>
      <c r="C509" s="293" t="s">
        <v>4324</v>
      </c>
      <c r="D509" s="293" t="str">
        <f t="shared" si="7"/>
        <v>50400 ZATVOR U POŽEGI</v>
      </c>
      <c r="E509" s="293" t="s">
        <v>4356</v>
      </c>
      <c r="F509" s="293" t="s">
        <v>2593</v>
      </c>
      <c r="G509" s="293" t="s">
        <v>3714</v>
      </c>
      <c r="I509" s="130"/>
    </row>
    <row r="510" spans="1:9" ht="15" customHeight="1">
      <c r="A510" s="293">
        <v>50483</v>
      </c>
      <c r="B510" s="293" t="s">
        <v>2798</v>
      </c>
      <c r="C510" s="293" t="s">
        <v>4324</v>
      </c>
      <c r="D510" s="293" t="str">
        <f t="shared" si="7"/>
        <v>50483 OPĆINSKO DRŽAVNO ODVJETNIŠTVO U METKOVIĆU</v>
      </c>
      <c r="E510" s="293" t="s">
        <v>2799</v>
      </c>
      <c r="F510" s="293" t="s">
        <v>2800</v>
      </c>
      <c r="G510" s="293" t="s">
        <v>3714</v>
      </c>
      <c r="I510" s="130"/>
    </row>
    <row r="511" spans="1:9" ht="15" customHeight="1">
      <c r="A511" s="293">
        <v>50491</v>
      </c>
      <c r="B511" s="293" t="s">
        <v>2805</v>
      </c>
      <c r="C511" s="293" t="s">
        <v>4324</v>
      </c>
      <c r="D511" s="293" t="str">
        <f t="shared" si="7"/>
        <v>50491 OPĆINSKO DRŽAVNO ODVJETNIŠTVO U PAZINU</v>
      </c>
      <c r="E511" s="293" t="s">
        <v>2806</v>
      </c>
      <c r="F511" s="293" t="s">
        <v>2807</v>
      </c>
      <c r="G511" s="293" t="s">
        <v>3714</v>
      </c>
      <c r="I511" s="130"/>
    </row>
    <row r="512" spans="1:9" ht="15" customHeight="1">
      <c r="A512" s="293">
        <v>50506</v>
      </c>
      <c r="B512" s="293" t="s">
        <v>2826</v>
      </c>
      <c r="C512" s="293" t="s">
        <v>4324</v>
      </c>
      <c r="D512" s="293" t="str">
        <f t="shared" si="7"/>
        <v>50506 OPĆINSKO DRŽAVNO ODVJETNIŠTVO U VINKOVCIMA</v>
      </c>
      <c r="E512" s="293" t="s">
        <v>2827</v>
      </c>
      <c r="F512" s="293" t="s">
        <v>2828</v>
      </c>
      <c r="G512" s="293" t="s">
        <v>3714</v>
      </c>
      <c r="I512" s="130"/>
    </row>
    <row r="513" spans="1:9" ht="15" customHeight="1">
      <c r="A513" s="293">
        <v>50514</v>
      </c>
      <c r="B513" s="293" t="s">
        <v>2723</v>
      </c>
      <c r="C513" s="293" t="s">
        <v>4324</v>
      </c>
      <c r="D513" s="293" t="str">
        <f t="shared" si="7"/>
        <v>50514 OPĆINSKI SUD U CRIKVENICI</v>
      </c>
      <c r="E513" s="293" t="s">
        <v>2724</v>
      </c>
      <c r="F513" s="293" t="s">
        <v>2725</v>
      </c>
      <c r="G513" s="293" t="s">
        <v>3714</v>
      </c>
      <c r="I513" s="130"/>
    </row>
    <row r="514" spans="1:9" ht="15" customHeight="1">
      <c r="A514" s="293">
        <v>50522</v>
      </c>
      <c r="B514" s="293" t="s">
        <v>2730</v>
      </c>
      <c r="C514" s="293" t="s">
        <v>4324</v>
      </c>
      <c r="D514" s="293" t="str">
        <f t="shared" ref="D514:D559" si="8">A514&amp;" "&amp;B514</f>
        <v>50522 OPĆINSKI SUD U ĐAKOVU</v>
      </c>
      <c r="E514" s="293" t="s">
        <v>2731</v>
      </c>
      <c r="F514" s="293" t="s">
        <v>2732</v>
      </c>
      <c r="G514" s="293" t="s">
        <v>3714</v>
      </c>
      <c r="I514" s="130"/>
    </row>
    <row r="515" spans="1:9" ht="15" customHeight="1">
      <c r="A515" s="293">
        <v>50539</v>
      </c>
      <c r="B515" s="293" t="s">
        <v>2739</v>
      </c>
      <c r="C515" s="293" t="s">
        <v>4324</v>
      </c>
      <c r="D515" s="293" t="str">
        <f t="shared" si="8"/>
        <v>50539 OPĆINSKI SUD U KUTINI</v>
      </c>
      <c r="E515" s="293" t="s">
        <v>2740</v>
      </c>
      <c r="F515" s="293" t="s">
        <v>2741</v>
      </c>
      <c r="G515" s="293" t="s">
        <v>3714</v>
      </c>
      <c r="I515" s="130"/>
    </row>
    <row r="516" spans="1:9" ht="15" customHeight="1">
      <c r="A516" s="293">
        <v>50547</v>
      </c>
      <c r="B516" s="293" t="s">
        <v>2742</v>
      </c>
      <c r="C516" s="293" t="s">
        <v>4324</v>
      </c>
      <c r="D516" s="293" t="str">
        <f t="shared" si="8"/>
        <v>50547 OPĆINSKI SUD U MAKARSKOJ</v>
      </c>
      <c r="E516" s="293" t="s">
        <v>2743</v>
      </c>
      <c r="F516" s="293" t="s">
        <v>2744</v>
      </c>
      <c r="G516" s="293" t="s">
        <v>3714</v>
      </c>
      <c r="I516" s="130"/>
    </row>
    <row r="517" spans="1:9" ht="15" customHeight="1">
      <c r="A517" s="293">
        <v>50555</v>
      </c>
      <c r="B517" s="293" t="s">
        <v>2745</v>
      </c>
      <c r="C517" s="293" t="s">
        <v>4324</v>
      </c>
      <c r="D517" s="293" t="str">
        <f t="shared" si="8"/>
        <v>50555 OPĆINSKI SUD U METKOVIĆU</v>
      </c>
      <c r="E517" s="293" t="s">
        <v>2746</v>
      </c>
      <c r="F517" s="293" t="s">
        <v>2747</v>
      </c>
      <c r="G517" s="293" t="s">
        <v>3714</v>
      </c>
      <c r="I517" s="130"/>
    </row>
    <row r="518" spans="1:9" ht="15" customHeight="1">
      <c r="A518" s="293">
        <v>50563</v>
      </c>
      <c r="B518" s="293" t="s">
        <v>2752</v>
      </c>
      <c r="C518" s="293" t="s">
        <v>4324</v>
      </c>
      <c r="D518" s="293" t="str">
        <f t="shared" si="8"/>
        <v>50563 OPĆINSKI SUD U PAZINU</v>
      </c>
      <c r="E518" s="293" t="s">
        <v>2753</v>
      </c>
      <c r="F518" s="293" t="s">
        <v>2754</v>
      </c>
      <c r="G518" s="293" t="s">
        <v>3714</v>
      </c>
      <c r="I518" s="130"/>
    </row>
    <row r="519" spans="1:9" ht="15" customHeight="1">
      <c r="A519" s="293">
        <v>50571</v>
      </c>
      <c r="B519" s="293" t="s">
        <v>2760</v>
      </c>
      <c r="C519" s="293" t="s">
        <v>4324</v>
      </c>
      <c r="D519" s="293" t="str">
        <f t="shared" si="8"/>
        <v>50571 OPĆINSKI SUD U SESVETAMA</v>
      </c>
      <c r="E519" s="293" t="s">
        <v>2761</v>
      </c>
      <c r="F519" s="293" t="s">
        <v>2762</v>
      </c>
      <c r="G519" s="293" t="s">
        <v>3714</v>
      </c>
      <c r="I519" s="130"/>
    </row>
    <row r="520" spans="1:9" ht="15" customHeight="1">
      <c r="A520" s="293">
        <v>50580</v>
      </c>
      <c r="B520" s="293" t="s">
        <v>2775</v>
      </c>
      <c r="C520" s="293" t="s">
        <v>4324</v>
      </c>
      <c r="D520" s="293" t="str">
        <f t="shared" si="8"/>
        <v>50580 OPĆINSKI SUD U VINKOVCIMA</v>
      </c>
      <c r="E520" s="293" t="s">
        <v>2776</v>
      </c>
      <c r="F520" s="293" t="s">
        <v>2777</v>
      </c>
      <c r="G520" s="293" t="s">
        <v>3714</v>
      </c>
      <c r="I520" s="130"/>
    </row>
    <row r="521" spans="1:9" ht="15" customHeight="1">
      <c r="A521" s="293">
        <v>50598</v>
      </c>
      <c r="B521" s="293" t="s">
        <v>2664</v>
      </c>
      <c r="C521" s="293" t="s">
        <v>4324</v>
      </c>
      <c r="D521" s="293" t="str">
        <f t="shared" si="8"/>
        <v>50598 TRGOVAČKI SUD U DUBROVNIKU</v>
      </c>
      <c r="E521" s="293" t="s">
        <v>2665</v>
      </c>
      <c r="F521" s="293" t="s">
        <v>2666</v>
      </c>
      <c r="G521" s="293" t="s">
        <v>3714</v>
      </c>
      <c r="I521" s="130"/>
    </row>
    <row r="522" spans="1:9" ht="15" customHeight="1">
      <c r="A522" s="293">
        <v>50709</v>
      </c>
      <c r="B522" s="293" t="s">
        <v>2856</v>
      </c>
      <c r="C522" s="293" t="s">
        <v>3712</v>
      </c>
      <c r="D522" s="293" t="str">
        <f t="shared" si="8"/>
        <v>50709 DRŽAVNI INSPEKTORAT</v>
      </c>
      <c r="E522" s="293" t="s">
        <v>3756</v>
      </c>
      <c r="F522" s="293" t="s">
        <v>2857</v>
      </c>
      <c r="G522" s="293" t="s">
        <v>3714</v>
      </c>
      <c r="I522" s="130"/>
    </row>
    <row r="523" spans="1:9" ht="15" customHeight="1">
      <c r="A523" s="293">
        <v>50848</v>
      </c>
      <c r="B523" s="293" t="s">
        <v>1196</v>
      </c>
      <c r="C523" s="293" t="s">
        <v>3935</v>
      </c>
      <c r="D523" s="293" t="str">
        <f t="shared" si="8"/>
        <v>50848 VELEUČILIŠTE HRVATSKO ZAGORJE KRAPINA</v>
      </c>
      <c r="E523" s="293" t="s">
        <v>3984</v>
      </c>
      <c r="F523" s="293" t="s">
        <v>1199</v>
      </c>
      <c r="G523" s="293" t="s">
        <v>3714</v>
      </c>
      <c r="I523" s="130"/>
    </row>
    <row r="524" spans="1:9" ht="15" customHeight="1">
      <c r="A524" s="293">
        <v>50928</v>
      </c>
      <c r="B524" s="293" t="s">
        <v>2631</v>
      </c>
      <c r="C524" s="293" t="s">
        <v>4324</v>
      </c>
      <c r="D524" s="293" t="str">
        <f t="shared" si="8"/>
        <v>50928 VISOKI KAZNENI SUD REPUBLIKE HRVATSKE</v>
      </c>
      <c r="E524" s="293" t="s">
        <v>4369</v>
      </c>
      <c r="F524" s="293" t="s">
        <v>2632</v>
      </c>
      <c r="G524" s="293" t="s">
        <v>3714</v>
      </c>
      <c r="I524" s="130"/>
    </row>
    <row r="525" spans="1:9" ht="15" customHeight="1">
      <c r="A525" s="293">
        <v>50985</v>
      </c>
      <c r="B525" s="293" t="s">
        <v>2196</v>
      </c>
      <c r="C525" s="293" t="s">
        <v>3712</v>
      </c>
      <c r="D525" s="293" t="str">
        <f t="shared" si="8"/>
        <v>50985 HRVATSKA VATROGASNA ZAJEDNICA</v>
      </c>
      <c r="E525" s="293" t="s">
        <v>3725</v>
      </c>
      <c r="F525" s="293" t="s">
        <v>2197</v>
      </c>
      <c r="G525" s="293" t="s">
        <v>3714</v>
      </c>
      <c r="I525" s="130"/>
    </row>
    <row r="526" spans="1:9" ht="15" customHeight="1">
      <c r="A526" s="293">
        <v>51191</v>
      </c>
      <c r="B526" s="293" t="s">
        <v>3989</v>
      </c>
      <c r="C526" s="293" t="s">
        <v>3935</v>
      </c>
      <c r="D526" s="293" t="str">
        <f t="shared" si="8"/>
        <v>51191 Sveučilište u Zagrebu Fakultet hrvatskih studija</v>
      </c>
      <c r="E526" s="293" t="s">
        <v>3990</v>
      </c>
      <c r="F526" s="293" t="s">
        <v>1192</v>
      </c>
      <c r="G526" s="293" t="s">
        <v>3714</v>
      </c>
      <c r="I526" s="130"/>
    </row>
    <row r="527" spans="1:9" ht="15" customHeight="1">
      <c r="A527" s="293">
        <v>51255</v>
      </c>
      <c r="B527" s="293" t="s">
        <v>2324</v>
      </c>
      <c r="C527" s="293" t="s">
        <v>3878</v>
      </c>
      <c r="D527" s="293" t="str">
        <f t="shared" si="8"/>
        <v>51255 JAVNA USTANOVA LUČKA UPRAVA SISAK</v>
      </c>
      <c r="E527" s="293" t="s">
        <v>2325</v>
      </c>
      <c r="F527" s="293" t="s">
        <v>2326</v>
      </c>
      <c r="G527" s="293" t="s">
        <v>3714</v>
      </c>
      <c r="I527" s="130"/>
    </row>
    <row r="528" spans="1:9" ht="15" customHeight="1">
      <c r="A528" s="293">
        <v>51263</v>
      </c>
      <c r="B528" s="293" t="s">
        <v>3883</v>
      </c>
      <c r="C528" s="293" t="s">
        <v>3878</v>
      </c>
      <c r="D528" s="293" t="str">
        <f t="shared" si="8"/>
        <v>51263 JAVNA USTANOVALUČKA UPRAVA SLAVONSKI BROD</v>
      </c>
      <c r="E528" s="293" t="s">
        <v>2327</v>
      </c>
      <c r="F528" s="293" t="s">
        <v>2328</v>
      </c>
      <c r="G528" s="293" t="s">
        <v>3714</v>
      </c>
      <c r="I528" s="130"/>
    </row>
    <row r="529" spans="1:9" ht="15" customHeight="1">
      <c r="A529" s="293">
        <v>51271</v>
      </c>
      <c r="B529" s="293" t="s">
        <v>2350</v>
      </c>
      <c r="C529" s="293" t="s">
        <v>3878</v>
      </c>
      <c r="D529" s="293" t="str">
        <f t="shared" si="8"/>
        <v>51271 LUČKA UPRAVA ZADAR</v>
      </c>
      <c r="E529" s="293" t="s">
        <v>2351</v>
      </c>
      <c r="F529" s="293" t="s">
        <v>2352</v>
      </c>
      <c r="G529" s="293" t="s">
        <v>3714</v>
      </c>
      <c r="I529" s="130"/>
    </row>
    <row r="530" spans="1:9" ht="15" customHeight="1">
      <c r="A530" s="293">
        <v>51280</v>
      </c>
      <c r="B530" s="293" t="s">
        <v>2347</v>
      </c>
      <c r="C530" s="293" t="s">
        <v>3878</v>
      </c>
      <c r="D530" s="293" t="str">
        <f t="shared" si="8"/>
        <v>51280 LUČKA UPRAVA VUKOVAR</v>
      </c>
      <c r="E530" s="293" t="s">
        <v>2348</v>
      </c>
      <c r="F530" s="293" t="s">
        <v>2349</v>
      </c>
      <c r="G530" s="293" t="s">
        <v>3714</v>
      </c>
      <c r="I530" s="130"/>
    </row>
    <row r="531" spans="1:9" ht="15" customHeight="1">
      <c r="A531" s="293">
        <v>51298</v>
      </c>
      <c r="B531" s="293" t="s">
        <v>2335</v>
      </c>
      <c r="C531" s="293" t="s">
        <v>3878</v>
      </c>
      <c r="D531" s="293" t="str">
        <f t="shared" si="8"/>
        <v>51298 LUČKA UPRAVA PLOČE</v>
      </c>
      <c r="E531" s="293" t="s">
        <v>2336</v>
      </c>
      <c r="F531" s="293" t="s">
        <v>2337</v>
      </c>
      <c r="G531" s="293" t="s">
        <v>3714</v>
      </c>
      <c r="I531" s="130"/>
    </row>
    <row r="532" spans="1:9" ht="15" customHeight="1">
      <c r="A532" s="293">
        <v>51302</v>
      </c>
      <c r="B532" s="293" t="s">
        <v>2338</v>
      </c>
      <c r="C532" s="293" t="s">
        <v>3878</v>
      </c>
      <c r="D532" s="293" t="str">
        <f t="shared" si="8"/>
        <v>51302 LUČKA UPRAVA RIJEKA</v>
      </c>
      <c r="E532" s="293" t="s">
        <v>2339</v>
      </c>
      <c r="F532" s="293" t="s">
        <v>2340</v>
      </c>
      <c r="G532" s="293" t="s">
        <v>3714</v>
      </c>
      <c r="I532" s="130"/>
    </row>
    <row r="533" spans="1:9" ht="15" customHeight="1">
      <c r="A533" s="293">
        <v>51319</v>
      </c>
      <c r="B533" s="293" t="s">
        <v>2332</v>
      </c>
      <c r="C533" s="293" t="s">
        <v>3878</v>
      </c>
      <c r="D533" s="293" t="str">
        <f t="shared" si="8"/>
        <v>51319 LUČKA UPRAVA OSIJEK</v>
      </c>
      <c r="E533" s="293" t="s">
        <v>2333</v>
      </c>
      <c r="F533" s="293" t="s">
        <v>2334</v>
      </c>
      <c r="G533" s="293" t="s">
        <v>3714</v>
      </c>
      <c r="I533" s="130"/>
    </row>
    <row r="534" spans="1:9" ht="15" customHeight="1">
      <c r="A534" s="293">
        <v>51327</v>
      </c>
      <c r="B534" s="293" t="s">
        <v>2341</v>
      </c>
      <c r="C534" s="293" t="s">
        <v>3878</v>
      </c>
      <c r="D534" s="293" t="str">
        <f t="shared" si="8"/>
        <v>51327 LUČKA UPRAVA SPLIT</v>
      </c>
      <c r="E534" s="293" t="s">
        <v>2342</v>
      </c>
      <c r="F534" s="293" t="s">
        <v>2343</v>
      </c>
      <c r="G534" s="293" t="s">
        <v>3714</v>
      </c>
      <c r="I534" s="130"/>
    </row>
    <row r="535" spans="1:9" ht="15" customHeight="1">
      <c r="A535" s="293">
        <v>51335</v>
      </c>
      <c r="B535" s="293" t="s">
        <v>2344</v>
      </c>
      <c r="C535" s="293" t="s">
        <v>3878</v>
      </c>
      <c r="D535" s="293" t="str">
        <f t="shared" si="8"/>
        <v>51335 LUČKA UPRAVA ŠIBENIK</v>
      </c>
      <c r="E535" s="293" t="s">
        <v>2345</v>
      </c>
      <c r="F535" s="293" t="s">
        <v>2346</v>
      </c>
      <c r="G535" s="293" t="s">
        <v>3714</v>
      </c>
      <c r="I535" s="130"/>
    </row>
    <row r="536" spans="1:9" ht="15" customHeight="1">
      <c r="A536" s="293">
        <v>51343</v>
      </c>
      <c r="B536" s="293" t="s">
        <v>2329</v>
      </c>
      <c r="C536" s="293" t="s">
        <v>3878</v>
      </c>
      <c r="D536" s="293" t="str">
        <f t="shared" si="8"/>
        <v>51343 LUČKA UPRAVA DUBROVNIK</v>
      </c>
      <c r="E536" s="293" t="s">
        <v>2330</v>
      </c>
      <c r="F536" s="293" t="s">
        <v>2331</v>
      </c>
      <c r="G536" s="293" t="s">
        <v>3714</v>
      </c>
      <c r="I536" s="130"/>
    </row>
    <row r="537" spans="1:9" ht="15" customHeight="1">
      <c r="A537" s="293">
        <v>51360</v>
      </c>
      <c r="B537" s="293" t="s">
        <v>1181</v>
      </c>
      <c r="C537" s="293" t="s">
        <v>3935</v>
      </c>
      <c r="D537" s="293" t="str">
        <f t="shared" si="8"/>
        <v>51360 SVEUČILIŠTE U SLAVONSKOM BRODU</v>
      </c>
      <c r="E537" s="293" t="s">
        <v>4111</v>
      </c>
      <c r="F537" s="293" t="s">
        <v>1238</v>
      </c>
      <c r="G537" s="293" t="s">
        <v>3714</v>
      </c>
      <c r="I537" s="130"/>
    </row>
    <row r="538" spans="1:9" ht="15" customHeight="1">
      <c r="A538" s="293">
        <v>51386</v>
      </c>
      <c r="B538" s="293" t="s">
        <v>3788</v>
      </c>
      <c r="C538" s="293" t="s">
        <v>3772</v>
      </c>
      <c r="D538" s="293" t="str">
        <f t="shared" si="8"/>
        <v>51386 URED POTPREDSJEDNICE VLADE REPUBLIKE HRVATSKE</v>
      </c>
      <c r="E538" s="293" t="s">
        <v>3789</v>
      </c>
      <c r="F538" s="293" t="s">
        <v>2156</v>
      </c>
      <c r="G538" s="293" t="s">
        <v>3714</v>
      </c>
      <c r="I538" s="130"/>
    </row>
    <row r="539" spans="1:9" ht="15" customHeight="1">
      <c r="A539" s="293">
        <v>51409</v>
      </c>
      <c r="B539" s="293" t="s">
        <v>2194</v>
      </c>
      <c r="C539" s="293" t="s">
        <v>3712</v>
      </c>
      <c r="D539" s="293" t="str">
        <f t="shared" si="8"/>
        <v>51409 SREDIŠNJI DRŽAVNI URED ZA DEMOGRAFIJU I MLADE</v>
      </c>
      <c r="E539" s="293" t="s">
        <v>3761</v>
      </c>
      <c r="F539" s="293" t="s">
        <v>2195</v>
      </c>
      <c r="G539" s="293" t="s">
        <v>3714</v>
      </c>
      <c r="I539" s="130"/>
    </row>
    <row r="540" spans="1:9" ht="15" customHeight="1">
      <c r="A540" s="293">
        <v>51441</v>
      </c>
      <c r="B540" s="293" t="s">
        <v>3762</v>
      </c>
      <c r="C540" s="293" t="s">
        <v>3712</v>
      </c>
      <c r="D540" s="293" t="str">
        <f t="shared" si="8"/>
        <v xml:space="preserve">51441 MINISTARSTVO PRAVOSUĐA, UPRAVE I DIGITALNE TRANSFORMACIJE </v>
      </c>
      <c r="E540" s="293" t="s">
        <v>3763</v>
      </c>
      <c r="F540" s="293" t="s">
        <v>2562</v>
      </c>
      <c r="G540" s="293" t="s">
        <v>3714</v>
      </c>
      <c r="I540" s="130"/>
    </row>
    <row r="541" spans="1:9" ht="15" customHeight="1">
      <c r="A541" s="293">
        <v>51450</v>
      </c>
      <c r="B541" s="293" t="s">
        <v>4112</v>
      </c>
      <c r="C541" s="293" t="s">
        <v>3935</v>
      </c>
      <c r="D541" s="293" t="str">
        <f t="shared" si="8"/>
        <v>51450 SVEUČILIŠTE JOSIPA JURJA STROSSMAYERA U OSIJEKU - KINEZIOLOŠKI FAKULTET OSIJEK</v>
      </c>
      <c r="E541" s="293" t="s">
        <v>4113</v>
      </c>
      <c r="F541" s="293" t="s">
        <v>1231</v>
      </c>
      <c r="G541" s="293" t="s">
        <v>3714</v>
      </c>
      <c r="I541" s="130"/>
    </row>
    <row r="542" spans="1:9" ht="15" customHeight="1">
      <c r="A542" s="293">
        <v>51853</v>
      </c>
      <c r="B542" s="293" t="s">
        <v>2198</v>
      </c>
      <c r="C542" s="293" t="s">
        <v>3800</v>
      </c>
      <c r="D542" s="293" t="str">
        <f t="shared" si="8"/>
        <v>51853 DRŽAVNA VATROGASNA ŠKOLA</v>
      </c>
      <c r="E542" s="293" t="s">
        <v>3801</v>
      </c>
      <c r="F542" s="293" t="s">
        <v>3802</v>
      </c>
      <c r="G542" s="293" t="s">
        <v>3714</v>
      </c>
      <c r="I542" s="130"/>
    </row>
    <row r="543" spans="1:9" ht="15" customHeight="1">
      <c r="A543" s="293">
        <v>52209</v>
      </c>
      <c r="B543" s="293" t="s">
        <v>2138</v>
      </c>
      <c r="C543" s="293" t="s">
        <v>3935</v>
      </c>
      <c r="D543" s="293" t="str">
        <f t="shared" si="8"/>
        <v>52209 HRVATSKA ZAKLADA ZA ZNANOST</v>
      </c>
      <c r="E543" s="293" t="s">
        <v>4114</v>
      </c>
      <c r="F543" s="293" t="s">
        <v>4115</v>
      </c>
      <c r="G543" s="293" t="s">
        <v>3714</v>
      </c>
      <c r="I543" s="130"/>
    </row>
    <row r="544" spans="1:9" ht="15" customHeight="1">
      <c r="A544" s="293">
        <v>52305</v>
      </c>
      <c r="B544" s="293" t="s">
        <v>4224</v>
      </c>
      <c r="C544" s="293" t="s">
        <v>4118</v>
      </c>
      <c r="D544" s="293" t="str">
        <f t="shared" si="8"/>
        <v>52305 CENTAR ZA PRUŽANJEUSLUGA U ZAJEDNICI MOCIRE</v>
      </c>
      <c r="E544" s="293" t="s">
        <v>4225</v>
      </c>
      <c r="F544" s="293" t="s">
        <v>2442</v>
      </c>
      <c r="G544" s="293" t="s">
        <v>3714</v>
      </c>
      <c r="I544" s="130"/>
    </row>
    <row r="545" spans="1:9" s="130" customFormat="1" ht="15" customHeight="1">
      <c r="A545" s="293">
        <v>52313</v>
      </c>
      <c r="B545" s="293" t="s">
        <v>2207</v>
      </c>
      <c r="C545" s="293" t="s">
        <v>3803</v>
      </c>
      <c r="D545" s="293" t="str">
        <f t="shared" si="8"/>
        <v>52313 VETERANSKI CENTAR</v>
      </c>
      <c r="E545" s="293" t="s">
        <v>3806</v>
      </c>
      <c r="F545" s="293" t="s">
        <v>3807</v>
      </c>
      <c r="G545" s="293" t="s">
        <v>3714</v>
      </c>
    </row>
    <row r="546" spans="1:9" ht="15" customHeight="1">
      <c r="A546" s="293">
        <v>52321</v>
      </c>
      <c r="B546" s="293" t="s">
        <v>2142</v>
      </c>
      <c r="C546" s="293" t="s">
        <v>3712</v>
      </c>
      <c r="D546" s="293" t="str">
        <f t="shared" si="8"/>
        <v>52321 POVJERENSTVO ZA FISKALNU POLITIKU</v>
      </c>
      <c r="E546" s="293" t="s">
        <v>3764</v>
      </c>
      <c r="F546" s="293" t="s">
        <v>2143</v>
      </c>
      <c r="G546" s="293" t="s">
        <v>3714</v>
      </c>
      <c r="I546" s="130"/>
    </row>
    <row r="547" spans="1:9" ht="15" customHeight="1">
      <c r="A547" s="293">
        <v>52356</v>
      </c>
      <c r="B547" s="293" t="s">
        <v>2839</v>
      </c>
      <c r="C547" s="293" t="s">
        <v>4324</v>
      </c>
      <c r="D547" s="293" t="str">
        <f t="shared" si="8"/>
        <v>52356 OPĆINSKO GRAĐANSKO DRŽAVNO ODVJETNIŠTVO U ZAGREBU</v>
      </c>
      <c r="E547" s="293" t="s">
        <v>4460</v>
      </c>
      <c r="F547" s="293" t="s">
        <v>2840</v>
      </c>
      <c r="G547" s="293" t="s">
        <v>3714</v>
      </c>
      <c r="I547" s="130"/>
    </row>
    <row r="548" spans="1:9" ht="15" customHeight="1">
      <c r="A548" s="293">
        <v>52469</v>
      </c>
      <c r="B548" s="293" t="s">
        <v>3932</v>
      </c>
      <c r="C548" s="293" t="s">
        <v>3888</v>
      </c>
      <c r="D548" s="293" t="str">
        <f t="shared" si="8"/>
        <v>52469 Institut za vode Josip Juraj Strossmayer</v>
      </c>
      <c r="E548" s="293" t="s">
        <v>3933</v>
      </c>
      <c r="F548" s="293" t="s">
        <v>3934</v>
      </c>
      <c r="G548" s="293" t="s">
        <v>3714</v>
      </c>
      <c r="I548" s="130"/>
    </row>
    <row r="549" spans="1:9" ht="15" customHeight="1">
      <c r="A549" s="293">
        <v>52565</v>
      </c>
      <c r="B549" s="293" t="s">
        <v>4116</v>
      </c>
      <c r="C549" s="293" t="s">
        <v>3935</v>
      </c>
      <c r="D549" s="293" t="str">
        <f t="shared" si="8"/>
        <v>52565 SVEUČILIŠTE JOSIPA JURJA STROSSMAYERA U OSIJEKU, FAKULTET TURIZMA I RURALNOG RAZVOJA U POŽEGI</v>
      </c>
      <c r="E549" s="293" t="s">
        <v>3692</v>
      </c>
      <c r="F549" s="293" t="s">
        <v>2942</v>
      </c>
      <c r="G549" s="293" t="s">
        <v>3714</v>
      </c>
      <c r="I549" s="130"/>
    </row>
    <row r="550" spans="1:9" ht="15" customHeight="1">
      <c r="A550" s="293">
        <v>52645</v>
      </c>
      <c r="B550" s="293" t="s">
        <v>4226</v>
      </c>
      <c r="C550" s="293" t="s">
        <v>4118</v>
      </c>
      <c r="D550" s="293" t="str">
        <f t="shared" si="8"/>
        <v>52645 Hrvatski zavod za socijalni rad</v>
      </c>
      <c r="E550" s="293" t="s">
        <v>4227</v>
      </c>
      <c r="F550" s="293" t="s">
        <v>4228</v>
      </c>
      <c r="G550" s="293" t="s">
        <v>3714</v>
      </c>
      <c r="I550" s="130"/>
    </row>
    <row r="551" spans="1:9" ht="15" customHeight="1">
      <c r="A551" s="293">
        <v>52653</v>
      </c>
      <c r="B551" s="293" t="s">
        <v>4229</v>
      </c>
      <c r="C551" s="293" t="s">
        <v>4118</v>
      </c>
      <c r="D551" s="293" t="str">
        <f t="shared" si="8"/>
        <v>52653 Obiteljski centar</v>
      </c>
      <c r="E551" s="293" t="s">
        <v>4230</v>
      </c>
      <c r="F551" s="293" t="s">
        <v>4231</v>
      </c>
      <c r="G551" s="293" t="s">
        <v>3714</v>
      </c>
      <c r="I551" s="130"/>
    </row>
    <row r="552" spans="1:9" ht="15" customHeight="1">
      <c r="A552" s="293">
        <v>53919</v>
      </c>
      <c r="B552" s="293" t="s">
        <v>4117</v>
      </c>
      <c r="C552" s="293" t="s">
        <v>3935</v>
      </c>
      <c r="D552" s="293" t="str">
        <f t="shared" si="8"/>
        <v>53919 Sveučilište u Osijeku, Fakultet primijenjene matematike i informatike</v>
      </c>
      <c r="E552" s="293" t="s">
        <v>3693</v>
      </c>
      <c r="F552" s="293" t="s">
        <v>3694</v>
      </c>
      <c r="G552" s="293" t="s">
        <v>3714</v>
      </c>
      <c r="I552" s="130"/>
    </row>
    <row r="553" spans="1:9" ht="15" customHeight="1">
      <c r="A553" s="293">
        <v>53951</v>
      </c>
      <c r="B553" s="293" t="s">
        <v>3794</v>
      </c>
      <c r="C553" s="293" t="s">
        <v>3795</v>
      </c>
      <c r="D553" s="293" t="str">
        <f t="shared" si="8"/>
        <v>53951 SVEUČILIŠTE OBRANE I SIGURNOSTI Dr. FRANJO TUĐMAN</v>
      </c>
      <c r="E553" s="293" t="s">
        <v>3796</v>
      </c>
      <c r="F553" s="293" t="s">
        <v>3797</v>
      </c>
      <c r="G553" s="293" t="s">
        <v>3714</v>
      </c>
      <c r="I553" s="130"/>
    </row>
    <row r="554" spans="1:9" ht="15" customHeight="1">
      <c r="A554" s="293">
        <v>53960</v>
      </c>
      <c r="B554" s="293" t="s">
        <v>4461</v>
      </c>
      <c r="C554" s="293" t="s">
        <v>4324</v>
      </c>
      <c r="D554" s="293" t="str">
        <f t="shared" si="8"/>
        <v>53960 Centar za mirno rješavanje sporova</v>
      </c>
      <c r="E554" s="293" t="s">
        <v>4462</v>
      </c>
      <c r="F554" s="293" t="s">
        <v>4463</v>
      </c>
      <c r="G554" s="293" t="s">
        <v>3714</v>
      </c>
      <c r="I554" s="130"/>
    </row>
    <row r="555" spans="1:9" ht="15" customHeight="1">
      <c r="A555" s="293">
        <v>53978</v>
      </c>
      <c r="B555" s="293" t="s">
        <v>4232</v>
      </c>
      <c r="C555" s="293" t="s">
        <v>4118</v>
      </c>
      <c r="D555" s="293" t="str">
        <f t="shared" si="8"/>
        <v>53978 Centar za pružanje usluga u zajednici Međimurje</v>
      </c>
      <c r="E555" s="293" t="s">
        <v>4233</v>
      </c>
      <c r="F555" s="293" t="s">
        <v>4234</v>
      </c>
      <c r="G555" s="293" t="s">
        <v>3714</v>
      </c>
      <c r="I555" s="130"/>
    </row>
    <row r="556" spans="1:9" ht="15" customHeight="1">
      <c r="A556" s="293">
        <v>54108</v>
      </c>
      <c r="B556" s="293" t="s">
        <v>4235</v>
      </c>
      <c r="C556" s="293" t="s">
        <v>4118</v>
      </c>
      <c r="D556" s="293" t="str">
        <f t="shared" si="8"/>
        <v>54108 Dom za odrasle osobe Delnice</v>
      </c>
      <c r="E556" s="293" t="s">
        <v>4236</v>
      </c>
      <c r="F556" s="293" t="s">
        <v>4237</v>
      </c>
      <c r="G556" s="293" t="s">
        <v>3714</v>
      </c>
      <c r="I556" s="130"/>
    </row>
    <row r="557" spans="1:9" ht="15" customHeight="1">
      <c r="A557" s="293">
        <v>54149</v>
      </c>
      <c r="B557" s="293" t="s">
        <v>4238</v>
      </c>
      <c r="C557" s="293" t="s">
        <v>4118</v>
      </c>
      <c r="D557" s="293" t="str">
        <f t="shared" si="8"/>
        <v>54149 Akademija socijalne skrbi</v>
      </c>
      <c r="E557" s="293" t="s">
        <v>4239</v>
      </c>
      <c r="F557" s="293" t="s">
        <v>4240</v>
      </c>
      <c r="G557" s="293" t="s">
        <v>3714</v>
      </c>
      <c r="I557" s="130"/>
    </row>
    <row r="558" spans="1:9" ht="15" customHeight="1">
      <c r="A558" s="293">
        <v>54173</v>
      </c>
      <c r="B558" s="293" t="s">
        <v>3765</v>
      </c>
      <c r="C558" s="293" t="s">
        <v>3712</v>
      </c>
      <c r="D558" s="293" t="str">
        <f t="shared" si="8"/>
        <v>54173 MINISTARSTVO ZAŠTITE OKOLIŠA I ZELENE TRANZICIJE</v>
      </c>
      <c r="E558" s="293" t="s">
        <v>3766</v>
      </c>
      <c r="F558" s="293" t="s">
        <v>3767</v>
      </c>
      <c r="G558" s="293" t="s">
        <v>3714</v>
      </c>
      <c r="I558" s="130"/>
    </row>
    <row r="559" spans="1:9" ht="15" customHeight="1">
      <c r="A559" s="293">
        <v>54181</v>
      </c>
      <c r="B559" s="293" t="s">
        <v>3768</v>
      </c>
      <c r="C559" s="293" t="s">
        <v>3712</v>
      </c>
      <c r="D559" s="293" t="str">
        <f t="shared" si="8"/>
        <v>54181 MINISTARSTVO DEMOGRAFIJE I USELJENIŠTVA</v>
      </c>
      <c r="E559" s="293" t="s">
        <v>3769</v>
      </c>
      <c r="F559" s="293" t="s">
        <v>3770</v>
      </c>
      <c r="G559" s="293" t="s">
        <v>3714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3"/>
      <c r="B687" s="293"/>
      <c r="C687" s="293"/>
      <c r="D687" s="293"/>
      <c r="E687" s="293"/>
      <c r="F687" s="293"/>
      <c r="G687" s="293"/>
    </row>
    <row r="688" spans="1:7" s="130" customFormat="1" ht="15" customHeight="1">
      <c r="A688" s="293"/>
      <c r="B688" s="293"/>
      <c r="C688" s="293"/>
      <c r="D688" s="293"/>
      <c r="E688" s="293"/>
      <c r="F688" s="293"/>
      <c r="G688" s="293"/>
    </row>
    <row r="689" spans="1:7" s="130" customFormat="1" ht="15" customHeight="1">
      <c r="A689" s="293"/>
      <c r="B689" s="293"/>
      <c r="C689" s="293"/>
      <c r="D689" s="293"/>
      <c r="E689" s="293"/>
      <c r="F689" s="293"/>
      <c r="G689" s="293"/>
    </row>
    <row r="690" spans="1:7" s="130" customFormat="1" ht="15" customHeight="1">
      <c r="A690" s="293"/>
      <c r="B690" s="293"/>
      <c r="C690" s="293"/>
      <c r="D690" s="293"/>
      <c r="E690" s="293"/>
      <c r="F690" s="293"/>
      <c r="G690" s="293"/>
    </row>
    <row r="691" spans="1:7" s="130" customFormat="1" ht="15" customHeight="1">
      <c r="A691" s="293"/>
      <c r="B691" s="293"/>
      <c r="C691" s="293"/>
      <c r="D691" s="293"/>
      <c r="E691" s="293"/>
      <c r="F691" s="293"/>
      <c r="G691" s="293"/>
    </row>
    <row r="692" spans="1:7" s="130" customFormat="1" ht="15" customHeight="1">
      <c r="A692" s="293"/>
      <c r="B692" s="293"/>
      <c r="C692" s="293"/>
      <c r="D692" s="293"/>
      <c r="E692" s="293"/>
      <c r="F692" s="293"/>
      <c r="G692" s="293"/>
    </row>
    <row r="693" spans="1:7" s="130" customFormat="1" ht="15" customHeight="1">
      <c r="A693" s="293"/>
      <c r="B693" s="293"/>
      <c r="C693" s="293"/>
      <c r="D693" s="293"/>
      <c r="E693" s="293"/>
      <c r="F693" s="293"/>
      <c r="G693" s="293"/>
    </row>
    <row r="694" spans="1:7" s="130" customFormat="1" ht="15" customHeight="1">
      <c r="A694" s="293"/>
      <c r="B694" s="293"/>
      <c r="C694" s="293"/>
      <c r="D694" s="293"/>
      <c r="E694" s="293"/>
      <c r="F694" s="293"/>
      <c r="G694" s="293"/>
    </row>
    <row r="695" spans="1:7" s="130" customFormat="1" ht="15" customHeight="1">
      <c r="A695" s="293"/>
      <c r="B695" s="293"/>
      <c r="C695" s="293"/>
      <c r="D695" s="293"/>
      <c r="E695" s="293"/>
      <c r="F695" s="293"/>
      <c r="G695" s="293"/>
    </row>
    <row r="696" spans="1:7" s="130" customFormat="1" ht="15" customHeight="1">
      <c r="A696" s="293"/>
      <c r="B696" s="293"/>
      <c r="C696" s="293"/>
      <c r="D696" s="293"/>
      <c r="E696" s="293"/>
      <c r="F696" s="293"/>
      <c r="G696" s="293"/>
    </row>
    <row r="697" spans="1:7" s="130" customFormat="1" ht="15" customHeight="1">
      <c r="A697" s="293"/>
      <c r="B697" s="293"/>
      <c r="C697" s="293"/>
      <c r="D697" s="293"/>
      <c r="E697" s="293"/>
      <c r="F697" s="293"/>
      <c r="G697" s="293"/>
    </row>
    <row r="698" spans="1:7" s="130" customFormat="1" ht="15" customHeight="1">
      <c r="A698" s="293"/>
      <c r="B698" s="293"/>
      <c r="C698" s="293"/>
      <c r="D698" s="293"/>
      <c r="E698" s="293"/>
      <c r="F698" s="293"/>
      <c r="G698" s="293"/>
    </row>
    <row r="699" spans="1:7" s="130" customFormat="1" ht="15" customHeight="1">
      <c r="A699" s="293"/>
      <c r="B699" s="293"/>
      <c r="C699" s="293"/>
      <c r="D699" s="293"/>
      <c r="E699" s="293"/>
      <c r="F699" s="293"/>
      <c r="G699" s="293"/>
    </row>
    <row r="701" spans="1:7" s="130" customFormat="1" ht="15" customHeight="1">
      <c r="A701" s="293"/>
      <c r="B701" s="293"/>
      <c r="C701" s="293"/>
      <c r="D701" s="293"/>
      <c r="E701" s="293"/>
      <c r="F701" s="293"/>
      <c r="G701" s="293"/>
    </row>
    <row r="702" spans="1:7" s="130" customFormat="1" ht="15" customHeight="1">
      <c r="A702" s="293"/>
      <c r="B702" s="293"/>
      <c r="C702" s="293"/>
      <c r="D702" s="293"/>
      <c r="E702" s="293"/>
      <c r="F702" s="293"/>
      <c r="G702" s="293"/>
    </row>
    <row r="703" spans="1:7" s="130" customFormat="1" ht="15" customHeight="1">
      <c r="A703" s="293"/>
      <c r="B703" s="293"/>
      <c r="C703" s="293"/>
      <c r="D703" s="293"/>
      <c r="E703" s="293"/>
      <c r="F703" s="293"/>
      <c r="G703" s="293"/>
    </row>
    <row r="704" spans="1:7" s="130" customFormat="1" ht="15" customHeight="1">
      <c r="A704" s="293"/>
      <c r="B704" s="293"/>
      <c r="C704" s="293"/>
      <c r="D704" s="293"/>
      <c r="E704" s="293"/>
      <c r="F704" s="293"/>
      <c r="G704" s="293"/>
    </row>
    <row r="705" spans="1:7" s="130" customFormat="1" ht="15" customHeight="1">
      <c r="A705" s="293"/>
      <c r="B705" s="293"/>
      <c r="C705" s="293"/>
      <c r="D705" s="293"/>
      <c r="E705" s="293"/>
      <c r="F705" s="293"/>
      <c r="G705" s="293"/>
    </row>
    <row r="706" spans="1:7" s="130" customFormat="1" ht="15" customHeight="1">
      <c r="A706" s="293"/>
      <c r="B706" s="293"/>
      <c r="C706" s="293"/>
      <c r="D706" s="293"/>
      <c r="E706" s="293"/>
      <c r="F706" s="293"/>
      <c r="G706" s="293"/>
    </row>
    <row r="707" spans="1:7" s="130" customFormat="1" ht="15" customHeight="1">
      <c r="A707" s="293"/>
      <c r="B707" s="293"/>
      <c r="C707" s="293"/>
      <c r="D707" s="293"/>
      <c r="E707" s="293"/>
      <c r="F707" s="293"/>
      <c r="G707" s="293"/>
    </row>
    <row r="708" spans="1:7" s="130" customFormat="1" ht="15" customHeight="1">
      <c r="A708" s="293"/>
      <c r="B708" s="293"/>
      <c r="C708" s="293"/>
      <c r="D708" s="293"/>
      <c r="E708" s="293"/>
      <c r="F708" s="293"/>
      <c r="G708" s="293"/>
    </row>
    <row r="709" spans="1:7" s="130" customFormat="1" ht="15" customHeight="1">
      <c r="A709" s="293"/>
      <c r="B709" s="293"/>
      <c r="C709" s="293"/>
      <c r="D709" s="293"/>
      <c r="E709" s="293"/>
      <c r="F709" s="293"/>
      <c r="G709" s="293"/>
    </row>
    <row r="710" spans="1:7" s="130" customFormat="1" ht="15" customHeight="1">
      <c r="A710" s="293"/>
      <c r="B710" s="293"/>
      <c r="C710" s="293"/>
      <c r="D710" s="293"/>
      <c r="E710" s="293"/>
      <c r="F710" s="293"/>
      <c r="G710" s="293"/>
    </row>
    <row r="711" spans="1:7" s="130" customFormat="1" ht="15" customHeight="1">
      <c r="A711" s="293"/>
      <c r="B711" s="293"/>
      <c r="C711" s="293"/>
      <c r="D711" s="293"/>
      <c r="E711" s="293"/>
      <c r="F711" s="293"/>
      <c r="G711" s="293"/>
    </row>
    <row r="712" spans="1:7" s="130" customFormat="1" ht="15" customHeight="1">
      <c r="A712" s="293"/>
      <c r="B712" s="293"/>
      <c r="C712" s="293"/>
      <c r="D712" s="293"/>
      <c r="E712" s="293"/>
      <c r="F712" s="293"/>
      <c r="G712" s="293"/>
    </row>
  </sheetData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14</vt:i4>
      </vt:variant>
    </vt:vector>
  </HeadingPairs>
  <TitlesOfParts>
    <vt:vector size="28" baseType="lpstr">
      <vt:lpstr>OPĆI DIO</vt:lpstr>
      <vt:lpstr>Unos rashoda i izdataka</vt:lpstr>
      <vt:lpstr>Unos rashoda P4</vt:lpstr>
      <vt:lpstr>Unos prihoda i primitaka</vt:lpstr>
      <vt:lpstr>A.1 PRIHODI I RASHODI EK</vt:lpstr>
      <vt:lpstr>A.2 PRIHODI I RASHODI IF</vt:lpstr>
      <vt:lpstr>A.3 RASHODI FUNK</vt:lpstr>
      <vt:lpstr>Unos prijenosa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'A.1 PRIHODI I RASHODI EK'!Podrucje_ispisa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Tihana Štimac</cp:lastModifiedBy>
  <cp:lastPrinted>2025-03-08T08:48:05Z</cp:lastPrinted>
  <dcterms:created xsi:type="dcterms:W3CDTF">2018-09-10T07:36:17Z</dcterms:created>
  <dcterms:modified xsi:type="dcterms:W3CDTF">2025-03-08T08:48:33Z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